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LenovoAiO\Desktop\FINANCIJSKI IZVJEŠTAJI 2025 - ZAVRŠNI\"/>
    </mc:Choice>
  </mc:AlternateContent>
  <xr:revisionPtr revIDLastSave="0" documentId="13_ncr:1_{D228900B-2A21-4DE2-A446-9A28E6F62166}" xr6:coauthVersionLast="47" xr6:coauthVersionMax="47" xr10:uidLastSave="{00000000-0000-0000-0000-000000000000}"/>
  <bookViews>
    <workbookView xWindow="5160" yWindow="3060" windowWidth="21840" windowHeight="1167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E330" i="9"/>
  <c r="H329" i="9"/>
  <c r="G329" i="9"/>
  <c r="F329" i="9"/>
  <c r="H328" i="9"/>
  <c r="E328" i="9" s="1"/>
  <c r="G328" i="9"/>
  <c r="F328" i="9"/>
  <c r="B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F291" i="9" s="1"/>
  <c r="B291" i="9" s="1"/>
  <c r="E291" i="9"/>
  <c r="M290" i="9"/>
  <c r="L290" i="9"/>
  <c r="F290" i="9" s="1"/>
  <c r="E290" i="9"/>
  <c r="M289" i="9"/>
  <c r="L289" i="9"/>
  <c r="F289" i="9"/>
  <c r="E289" i="9"/>
  <c r="M288" i="9"/>
  <c r="L288" i="9"/>
  <c r="F288" i="9" s="1"/>
  <c r="B288" i="9" s="1"/>
  <c r="E288" i="9"/>
  <c r="M287" i="9"/>
  <c r="L287" i="9"/>
  <c r="F287" i="9" s="1"/>
  <c r="E287" i="9"/>
  <c r="B287" i="9"/>
  <c r="M286" i="9"/>
  <c r="F286" i="9" s="1"/>
  <c r="L286" i="9"/>
  <c r="E286" i="9"/>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s="1"/>
  <c r="B280" i="9" s="1"/>
  <c r="E280" i="9"/>
  <c r="M279" i="9"/>
  <c r="L279" i="9"/>
  <c r="E279" i="9"/>
  <c r="M278" i="9"/>
  <c r="F278" i="9" s="1"/>
  <c r="L278" i="9"/>
  <c r="E278" i="9"/>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s="1"/>
  <c r="B272" i="9" s="1"/>
  <c r="E272" i="9"/>
  <c r="M271" i="9"/>
  <c r="L271" i="9"/>
  <c r="E271" i="9"/>
  <c r="M270" i="9"/>
  <c r="F270" i="9" s="1"/>
  <c r="L270" i="9"/>
  <c r="E270" i="9"/>
  <c r="M269" i="9"/>
  <c r="L269" i="9"/>
  <c r="F269" i="9"/>
  <c r="E269" i="9"/>
  <c r="B269" i="9" s="1"/>
  <c r="M268" i="9"/>
  <c r="L268" i="9"/>
  <c r="F268" i="9" s="1"/>
  <c r="B268" i="9" s="1"/>
  <c r="E268" i="9"/>
  <c r="M267" i="9"/>
  <c r="L267" i="9"/>
  <c r="F267" i="9" s="1"/>
  <c r="B267" i="9" s="1"/>
  <c r="E267" i="9"/>
  <c r="M266" i="9"/>
  <c r="L266" i="9"/>
  <c r="F266" i="9" s="1"/>
  <c r="E266" i="9"/>
  <c r="M265" i="9"/>
  <c r="L265" i="9"/>
  <c r="F265" i="9"/>
  <c r="E265" i="9"/>
  <c r="M264" i="9"/>
  <c r="L264" i="9"/>
  <c r="F264" i="9" s="1"/>
  <c r="B264" i="9" s="1"/>
  <c r="E264" i="9"/>
  <c r="M263" i="9"/>
  <c r="L263" i="9"/>
  <c r="E263" i="9"/>
  <c r="M262" i="9"/>
  <c r="L262" i="9"/>
  <c r="F262" i="9" s="1"/>
  <c r="E262" i="9"/>
  <c r="B262" i="9" s="1"/>
  <c r="M261" i="9"/>
  <c r="L261" i="9"/>
  <c r="F261" i="9"/>
  <c r="E261" i="9"/>
  <c r="B261" i="9" s="1"/>
  <c r="M260" i="9"/>
  <c r="L260" i="9"/>
  <c r="F260" i="9" s="1"/>
  <c r="B260" i="9" s="1"/>
  <c r="E260" i="9"/>
  <c r="M259" i="9"/>
  <c r="L259" i="9"/>
  <c r="F259" i="9" s="1"/>
  <c r="B259" i="9" s="1"/>
  <c r="E259" i="9"/>
  <c r="M258" i="9"/>
  <c r="L258" i="9"/>
  <c r="F258" i="9" s="1"/>
  <c r="E258" i="9"/>
  <c r="M257" i="9"/>
  <c r="L257" i="9"/>
  <c r="F257" i="9"/>
  <c r="E257" i="9"/>
  <c r="M256" i="9"/>
  <c r="L256" i="9"/>
  <c r="F256" i="9" s="1"/>
  <c r="B256" i="9" s="1"/>
  <c r="E256" i="9"/>
  <c r="M255" i="9"/>
  <c r="L255" i="9"/>
  <c r="E255" i="9"/>
  <c r="M254" i="9"/>
  <c r="L254" i="9"/>
  <c r="F254" i="9" s="1"/>
  <c r="E254" i="9"/>
  <c r="B254" i="9" s="1"/>
  <c r="M253" i="9"/>
  <c r="L253" i="9"/>
  <c r="F253" i="9"/>
  <c r="E253" i="9"/>
  <c r="B253" i="9" s="1"/>
  <c r="M252" i="9"/>
  <c r="L252" i="9"/>
  <c r="F252" i="9" s="1"/>
  <c r="E252" i="9"/>
  <c r="M251" i="9"/>
  <c r="L251" i="9"/>
  <c r="F251" i="9" s="1"/>
  <c r="B251" i="9" s="1"/>
  <c r="E251" i="9"/>
  <c r="M250" i="9"/>
  <c r="L250" i="9"/>
  <c r="F250" i="9" s="1"/>
  <c r="E250" i="9"/>
  <c r="M249" i="9"/>
  <c r="L249" i="9"/>
  <c r="F249" i="9"/>
  <c r="E249" i="9"/>
  <c r="M248" i="9"/>
  <c r="L248" i="9"/>
  <c r="F248" i="9" s="1"/>
  <c r="E248" i="9"/>
  <c r="B248" i="9" s="1"/>
  <c r="M247" i="9"/>
  <c r="L247" i="9"/>
  <c r="E247" i="9"/>
  <c r="M246" i="9"/>
  <c r="L246" i="9"/>
  <c r="E246" i="9"/>
  <c r="M245" i="9"/>
  <c r="L245" i="9"/>
  <c r="F245" i="9"/>
  <c r="E245" i="9"/>
  <c r="B245" i="9" s="1"/>
  <c r="M244" i="9"/>
  <c r="L244" i="9"/>
  <c r="F244" i="9" s="1"/>
  <c r="E244" i="9"/>
  <c r="M243" i="9"/>
  <c r="L243" i="9"/>
  <c r="E243" i="9"/>
  <c r="M242" i="9"/>
  <c r="L242" i="9"/>
  <c r="F242" i="9" s="1"/>
  <c r="E242" i="9"/>
  <c r="M241" i="9"/>
  <c r="F241" i="9" s="1"/>
  <c r="L241" i="9"/>
  <c r="E241" i="9"/>
  <c r="M240" i="9"/>
  <c r="L240" i="9"/>
  <c r="E240" i="9"/>
  <c r="M239" i="9"/>
  <c r="L239" i="9"/>
  <c r="E239" i="9"/>
  <c r="M238" i="9"/>
  <c r="L238" i="9"/>
  <c r="E238" i="9"/>
  <c r="M237" i="9"/>
  <c r="L237" i="9"/>
  <c r="E237" i="9"/>
  <c r="M236" i="9"/>
  <c r="L236" i="9"/>
  <c r="E236" i="9"/>
  <c r="M235" i="9"/>
  <c r="L235" i="9"/>
  <c r="E235" i="9"/>
  <c r="M234" i="9"/>
  <c r="F234" i="9" s="1"/>
  <c r="L234" i="9"/>
  <c r="E234" i="9"/>
  <c r="B234" i="9"/>
  <c r="M233" i="9"/>
  <c r="F233" i="9" s="1"/>
  <c r="L233" i="9"/>
  <c r="E233" i="9"/>
  <c r="M232" i="9"/>
  <c r="F232" i="9" s="1"/>
  <c r="B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E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F165" i="9"/>
  <c r="H164" i="9"/>
  <c r="G164" i="9"/>
  <c r="F164" i="9"/>
  <c r="E164" i="9"/>
  <c r="B164" i="9" s="1"/>
  <c r="H163" i="9"/>
  <c r="E163" i="9" s="1"/>
  <c r="G163" i="9"/>
  <c r="F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E128" i="9" s="1"/>
  <c r="B128" i="9" s="1"/>
  <c r="F128" i="9"/>
  <c r="H127" i="9"/>
  <c r="E127" i="9" s="1"/>
  <c r="B127" i="9" s="1"/>
  <c r="G127" i="9"/>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F83" i="9"/>
  <c r="H82" i="9"/>
  <c r="E82" i="9" s="1"/>
  <c r="B82" i="9" s="1"/>
  <c r="G82" i="9"/>
  <c r="F82" i="9"/>
  <c r="H81" i="9"/>
  <c r="E81" i="9" s="1"/>
  <c r="B81" i="9" s="1"/>
  <c r="G81" i="9"/>
  <c r="F81" i="9"/>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E41" i="9" s="1"/>
  <c r="B41" i="9" s="1"/>
  <c r="G41" i="9"/>
  <c r="F41" i="9"/>
  <c r="H40" i="9"/>
  <c r="G40" i="9"/>
  <c r="E40" i="9" s="1"/>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F4" i="9"/>
  <c r="O3" i="9"/>
  <c r="G296" i="9" s="1"/>
  <c r="E296" i="9" s="1"/>
  <c r="I3" i="9"/>
  <c r="H3" i="9"/>
  <c r="G3" i="9"/>
  <c r="D104" i="8"/>
  <c r="C1681" i="1" s="1"/>
  <c r="D97" i="8"/>
  <c r="D92" i="8"/>
  <c r="C1669" i="1" s="1"/>
  <c r="H1669" i="1" s="1"/>
  <c r="D87" i="8"/>
  <c r="C1664" i="1" s="1"/>
  <c r="D82" i="8"/>
  <c r="D77" i="8"/>
  <c r="D72" i="8"/>
  <c r="C1649" i="1" s="1"/>
  <c r="D67" i="8"/>
  <c r="C1644" i="1" s="1"/>
  <c r="G1644" i="1" s="1"/>
  <c r="D62" i="8"/>
  <c r="D57" i="8"/>
  <c r="D52" i="8"/>
  <c r="D46" i="8"/>
  <c r="D37" i="8"/>
  <c r="D27" i="8"/>
  <c r="D25" i="8" s="1"/>
  <c r="C1602" i="1" s="1"/>
  <c r="D18" i="8"/>
  <c r="D8" i="8"/>
  <c r="D6" i="8" s="1"/>
  <c r="C1583" i="1" s="1"/>
  <c r="E44" i="7"/>
  <c r="D44" i="7"/>
  <c r="E39" i="7"/>
  <c r="E38" i="7" s="1"/>
  <c r="D39" i="7"/>
  <c r="D38" i="7" s="1"/>
  <c r="E30" i="7"/>
  <c r="D30" i="7"/>
  <c r="C1563" i="1" s="1"/>
  <c r="E23" i="7"/>
  <c r="D23" i="7"/>
  <c r="E22" i="7"/>
  <c r="D22" i="7"/>
  <c r="C1555" i="1" s="1"/>
  <c r="E14" i="7"/>
  <c r="D14" i="7"/>
  <c r="E7" i="7"/>
  <c r="E6" i="7" s="1"/>
  <c r="E5" i="7" s="1"/>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F43"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G1409" i="1" s="1"/>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D147" i="5"/>
  <c r="F146" i="5"/>
  <c r="F145" i="5"/>
  <c r="F144" i="5"/>
  <c r="E143" i="5"/>
  <c r="D143" i="5"/>
  <c r="F143" i="5" s="1"/>
  <c r="F142" i="5"/>
  <c r="F141" i="5"/>
  <c r="F140" i="5"/>
  <c r="F139" i="5"/>
  <c r="F138" i="5"/>
  <c r="F137" i="5"/>
  <c r="E136" i="5"/>
  <c r="F136"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D428" i="4"/>
  <c r="F428" i="4" s="1"/>
  <c r="F427" i="4"/>
  <c r="E427" i="4"/>
  <c r="D422" i="1" s="1"/>
  <c r="D427" i="4"/>
  <c r="E426" i="4"/>
  <c r="D426" i="4"/>
  <c r="F421" i="4"/>
  <c r="F420" i="4"/>
  <c r="F419" i="4"/>
  <c r="F416" i="4"/>
  <c r="F415" i="4"/>
  <c r="F414" i="4"/>
  <c r="F413" i="4"/>
  <c r="E412" i="4"/>
  <c r="D412" i="4"/>
  <c r="F412" i="4" s="1"/>
  <c r="F411" i="4"/>
  <c r="E410" i="4"/>
  <c r="D405" i="1" s="1"/>
  <c r="D410" i="4"/>
  <c r="F410" i="4" s="1"/>
  <c r="F409" i="4"/>
  <c r="F408" i="4"/>
  <c r="F407" i="4"/>
  <c r="E407" i="4"/>
  <c r="D407" i="4"/>
  <c r="E406"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D314" i="4"/>
  <c r="F314" i="4" s="1"/>
  <c r="F313" i="4"/>
  <c r="F312" i="4"/>
  <c r="F311" i="4"/>
  <c r="F310" i="4"/>
  <c r="E310" i="4"/>
  <c r="D310" i="4"/>
  <c r="D309" i="4" s="1"/>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1" i="1" s="1"/>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F83" i="4"/>
  <c r="E83" i="4"/>
  <c r="D83" i="4"/>
  <c r="D82" i="4" s="1"/>
  <c r="F81" i="4"/>
  <c r="F80" i="4"/>
  <c r="F79" i="4"/>
  <c r="F78" i="4"/>
  <c r="E77" i="4"/>
  <c r="D73" i="1" s="1"/>
  <c r="D77" i="4"/>
  <c r="F77" i="4" s="1"/>
  <c r="F76" i="4"/>
  <c r="F75" i="4"/>
  <c r="F74" i="4"/>
  <c r="E74" i="4"/>
  <c r="D74" i="4"/>
  <c r="F73" i="4"/>
  <c r="F72" i="4"/>
  <c r="F71" i="4"/>
  <c r="E71" i="4"/>
  <c r="D71" i="4"/>
  <c r="F70" i="4"/>
  <c r="F69" i="4"/>
  <c r="E68" i="4"/>
  <c r="D68" i="4"/>
  <c r="F68" i="4" s="1"/>
  <c r="F67" i="4"/>
  <c r="F66" i="4"/>
  <c r="F65" i="4"/>
  <c r="F64" i="4"/>
  <c r="E64" i="4"/>
  <c r="D60" i="1" s="1"/>
  <c r="D64" i="4"/>
  <c r="F63" i="4"/>
  <c r="F62" i="4"/>
  <c r="F61" i="4"/>
  <c r="E61" i="4"/>
  <c r="D61" i="4"/>
  <c r="F60" i="4"/>
  <c r="F59" i="4"/>
  <c r="E58" i="4"/>
  <c r="D54" i="1" s="1"/>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H1684" i="1"/>
  <c r="C1684" i="1"/>
  <c r="G1684" i="1" s="1"/>
  <c r="C1683" i="1"/>
  <c r="H1683" i="1" s="1"/>
  <c r="H1682" i="1"/>
  <c r="G1682" i="1"/>
  <c r="C1682" i="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C1670" i="1"/>
  <c r="C1668" i="1"/>
  <c r="H1667" i="1"/>
  <c r="G1667" i="1"/>
  <c r="C1667" i="1"/>
  <c r="H1666" i="1"/>
  <c r="C1666" i="1"/>
  <c r="G1666" i="1" s="1"/>
  <c r="C1665" i="1"/>
  <c r="H1665" i="1" s="1"/>
  <c r="H1663" i="1"/>
  <c r="G1663" i="1"/>
  <c r="C1663" i="1"/>
  <c r="C1662" i="1"/>
  <c r="C1661" i="1"/>
  <c r="H1661" i="1" s="1"/>
  <c r="H1660" i="1"/>
  <c r="C1660" i="1"/>
  <c r="G1660" i="1" s="1"/>
  <c r="H1659" i="1"/>
  <c r="G1659" i="1"/>
  <c r="C1659" i="1"/>
  <c r="H1658" i="1"/>
  <c r="C1658" i="1"/>
  <c r="G1658" i="1" s="1"/>
  <c r="G1657" i="1"/>
  <c r="C1657" i="1"/>
  <c r="H1657" i="1" s="1"/>
  <c r="C1656" i="1"/>
  <c r="G1656" i="1" s="1"/>
  <c r="H1655" i="1"/>
  <c r="C1655" i="1"/>
  <c r="G1655" i="1" s="1"/>
  <c r="C1654" i="1"/>
  <c r="C1653" i="1"/>
  <c r="H1653" i="1" s="1"/>
  <c r="H1652" i="1"/>
  <c r="C1652" i="1"/>
  <c r="G1652" i="1" s="1"/>
  <c r="H1651" i="1"/>
  <c r="G1651" i="1"/>
  <c r="C1651" i="1"/>
  <c r="C1650" i="1"/>
  <c r="G1650" i="1" s="1"/>
  <c r="C1648" i="1"/>
  <c r="G1648" i="1" s="1"/>
  <c r="H1647" i="1"/>
  <c r="G1647" i="1"/>
  <c r="C1647" i="1"/>
  <c r="C1646" i="1"/>
  <c r="C1645" i="1"/>
  <c r="H1645" i="1" s="1"/>
  <c r="H1644" i="1"/>
  <c r="H1643" i="1"/>
  <c r="G1643" i="1"/>
  <c r="C1643" i="1"/>
  <c r="H1642" i="1"/>
  <c r="C1642" i="1"/>
  <c r="G1642" i="1" s="1"/>
  <c r="C1641" i="1"/>
  <c r="C1640" i="1"/>
  <c r="G1640" i="1" s="1"/>
  <c r="H1639" i="1"/>
  <c r="C1639" i="1"/>
  <c r="G1639" i="1" s="1"/>
  <c r="C1638" i="1"/>
  <c r="C1637" i="1"/>
  <c r="H1637" i="1" s="1"/>
  <c r="H1636" i="1"/>
  <c r="C1636" i="1"/>
  <c r="G1636" i="1" s="1"/>
  <c r="G1635" i="1"/>
  <c r="C1635" i="1"/>
  <c r="H1635" i="1" s="1"/>
  <c r="C1634" i="1"/>
  <c r="G1634" i="1" s="1"/>
  <c r="C1633" i="1"/>
  <c r="C1632" i="1"/>
  <c r="G1632" i="1" s="1"/>
  <c r="H1631" i="1"/>
  <c r="G1631" i="1"/>
  <c r="C1631" i="1"/>
  <c r="C1630" i="1"/>
  <c r="C1629" i="1"/>
  <c r="H1629" i="1" s="1"/>
  <c r="H1627" i="1"/>
  <c r="G1627" i="1"/>
  <c r="C1627" i="1"/>
  <c r="H1626" i="1"/>
  <c r="C1626" i="1"/>
  <c r="G1626" i="1" s="1"/>
  <c r="C1625" i="1"/>
  <c r="C1624" i="1"/>
  <c r="G1624" i="1" s="1"/>
  <c r="H1623" i="1"/>
  <c r="G1623" i="1"/>
  <c r="C1623" i="1"/>
  <c r="C1620" i="1"/>
  <c r="H1619" i="1"/>
  <c r="G1619" i="1"/>
  <c r="C1619" i="1"/>
  <c r="H1618" i="1"/>
  <c r="C1618" i="1"/>
  <c r="G1618" i="1" s="1"/>
  <c r="G1617" i="1"/>
  <c r="C1617" i="1"/>
  <c r="H1617" i="1" s="1"/>
  <c r="C1616" i="1"/>
  <c r="G1616" i="1" s="1"/>
  <c r="H1615" i="1"/>
  <c r="G1615" i="1"/>
  <c r="C1615" i="1"/>
  <c r="G1614" i="1"/>
  <c r="C1614" i="1"/>
  <c r="H1614" i="1" s="1"/>
  <c r="C1613" i="1"/>
  <c r="H1613" i="1" s="1"/>
  <c r="C1612" i="1"/>
  <c r="C1611" i="1"/>
  <c r="G1611" i="1" s="1"/>
  <c r="C1610" i="1"/>
  <c r="G1610" i="1" s="1"/>
  <c r="C1609" i="1"/>
  <c r="H1609" i="1" s="1"/>
  <c r="C1608" i="1"/>
  <c r="G1608" i="1" s="1"/>
  <c r="C1607" i="1"/>
  <c r="H1607" i="1" s="1"/>
  <c r="C1606" i="1"/>
  <c r="H1606" i="1" s="1"/>
  <c r="C1605" i="1"/>
  <c r="H1605" i="1" s="1"/>
  <c r="H1603" i="1"/>
  <c r="G1603" i="1"/>
  <c r="C1603" i="1"/>
  <c r="C1601" i="1"/>
  <c r="H1601" i="1" s="1"/>
  <c r="C1600" i="1"/>
  <c r="G1600" i="1" s="1"/>
  <c r="H1599" i="1"/>
  <c r="G1599" i="1"/>
  <c r="C1599" i="1"/>
  <c r="G1598" i="1"/>
  <c r="C1598" i="1"/>
  <c r="H1598" i="1" s="1"/>
  <c r="C1597" i="1"/>
  <c r="H1597" i="1" s="1"/>
  <c r="C1596" i="1"/>
  <c r="H1595" i="1"/>
  <c r="G1595" i="1"/>
  <c r="C1595" i="1"/>
  <c r="C1594" i="1"/>
  <c r="G1594" i="1" s="1"/>
  <c r="G1593" i="1"/>
  <c r="C1593" i="1"/>
  <c r="H1593" i="1" s="1"/>
  <c r="C1592" i="1"/>
  <c r="G1592" i="1" s="1"/>
  <c r="H1591" i="1"/>
  <c r="C1591" i="1"/>
  <c r="G1591" i="1" s="1"/>
  <c r="C1590" i="1"/>
  <c r="H1590" i="1" s="1"/>
  <c r="C1589" i="1"/>
  <c r="H1589" i="1" s="1"/>
  <c r="C1588" i="1"/>
  <c r="C1587" i="1"/>
  <c r="H1586" i="1"/>
  <c r="C1586" i="1"/>
  <c r="G1586" i="1" s="1"/>
  <c r="C1585" i="1"/>
  <c r="H1585" i="1" s="1"/>
  <c r="C1584" i="1"/>
  <c r="H1582" i="1"/>
  <c r="C1582" i="1"/>
  <c r="G1582" i="1" s="1"/>
  <c r="D1581" i="1"/>
  <c r="J1581" i="1" s="1"/>
  <c r="C1581" i="1"/>
  <c r="H1580" i="1"/>
  <c r="G1580" i="1"/>
  <c r="D1580" i="1"/>
  <c r="C1580" i="1"/>
  <c r="J1580" i="1" s="1"/>
  <c r="D1579" i="1"/>
  <c r="J1579" i="1" s="1"/>
  <c r="C1579" i="1"/>
  <c r="H1578" i="1"/>
  <c r="G1578" i="1"/>
  <c r="D1578" i="1"/>
  <c r="C1578" i="1"/>
  <c r="J1578" i="1" s="1"/>
  <c r="H1577" i="1"/>
  <c r="G1577" i="1"/>
  <c r="D1577" i="1"/>
  <c r="C1577" i="1"/>
  <c r="J1576" i="1"/>
  <c r="D1576" i="1"/>
  <c r="C1576" i="1"/>
  <c r="H1575" i="1"/>
  <c r="G1575" i="1"/>
  <c r="D1575" i="1"/>
  <c r="C1575" i="1"/>
  <c r="J1575" i="1" s="1"/>
  <c r="D1574" i="1"/>
  <c r="J1574" i="1" s="1"/>
  <c r="C1574" i="1"/>
  <c r="H1573" i="1"/>
  <c r="G1573" i="1"/>
  <c r="D1573" i="1"/>
  <c r="C1573" i="1"/>
  <c r="J1573" i="1" s="1"/>
  <c r="H1572" i="1"/>
  <c r="G1572" i="1"/>
  <c r="D1572" i="1"/>
  <c r="C1572" i="1"/>
  <c r="H1571" i="1"/>
  <c r="G1571" i="1"/>
  <c r="D1571" i="1"/>
  <c r="C1571" i="1"/>
  <c r="D1570" i="1"/>
  <c r="J1570" i="1" s="1"/>
  <c r="C1570" i="1"/>
  <c r="H1569" i="1"/>
  <c r="G1569" i="1"/>
  <c r="D1569" i="1"/>
  <c r="C1569" i="1"/>
  <c r="J1569" i="1" s="1"/>
  <c r="D1568" i="1"/>
  <c r="J1568" i="1" s="1"/>
  <c r="C1568" i="1"/>
  <c r="H1567" i="1"/>
  <c r="G1567" i="1"/>
  <c r="D1567" i="1"/>
  <c r="C1567" i="1"/>
  <c r="J1567" i="1" s="1"/>
  <c r="J1566" i="1"/>
  <c r="D1566" i="1"/>
  <c r="C1566" i="1"/>
  <c r="H1565" i="1"/>
  <c r="G1565" i="1"/>
  <c r="D1565" i="1"/>
  <c r="C1565" i="1"/>
  <c r="J1565" i="1" s="1"/>
  <c r="D1564" i="1"/>
  <c r="J1564" i="1" s="1"/>
  <c r="C1564" i="1"/>
  <c r="D1563" i="1"/>
  <c r="H1562" i="1"/>
  <c r="G1562" i="1"/>
  <c r="D1562" i="1"/>
  <c r="C1562" i="1"/>
  <c r="J1562" i="1" s="1"/>
  <c r="D1561" i="1"/>
  <c r="J1561" i="1" s="1"/>
  <c r="C1561" i="1"/>
  <c r="H1560" i="1"/>
  <c r="G1560" i="1"/>
  <c r="D1560" i="1"/>
  <c r="C1560" i="1"/>
  <c r="J1560" i="1" s="1"/>
  <c r="D1559" i="1"/>
  <c r="J1559" i="1" s="1"/>
  <c r="C1559" i="1"/>
  <c r="H1558" i="1"/>
  <c r="G1558" i="1"/>
  <c r="D1558" i="1"/>
  <c r="C1558" i="1"/>
  <c r="J1558" i="1" s="1"/>
  <c r="D1557" i="1"/>
  <c r="J1557" i="1" s="1"/>
  <c r="C1557" i="1"/>
  <c r="D1556" i="1"/>
  <c r="C1556" i="1"/>
  <c r="D1555" i="1"/>
  <c r="H1554" i="1"/>
  <c r="G1554" i="1"/>
  <c r="D1554" i="1"/>
  <c r="C1554" i="1"/>
  <c r="J1554" i="1" s="1"/>
  <c r="D1553" i="1"/>
  <c r="J1553" i="1" s="1"/>
  <c r="C1553" i="1"/>
  <c r="H1552" i="1"/>
  <c r="G1552" i="1"/>
  <c r="D1552" i="1"/>
  <c r="C1552" i="1"/>
  <c r="J1552" i="1" s="1"/>
  <c r="D1551" i="1"/>
  <c r="J1551" i="1" s="1"/>
  <c r="C1551" i="1"/>
  <c r="H1550" i="1"/>
  <c r="G1550" i="1"/>
  <c r="D1550" i="1"/>
  <c r="C1550" i="1"/>
  <c r="J1550" i="1" s="1"/>
  <c r="D1549" i="1"/>
  <c r="J1549" i="1" s="1"/>
  <c r="C1549" i="1"/>
  <c r="H1548" i="1"/>
  <c r="G1548" i="1"/>
  <c r="D1548" i="1"/>
  <c r="C1548" i="1"/>
  <c r="J1548" i="1" s="1"/>
  <c r="J1547" i="1"/>
  <c r="H1547" i="1"/>
  <c r="D1547" i="1"/>
  <c r="C1547" i="1"/>
  <c r="G1547" i="1" s="1"/>
  <c r="J1546" i="1"/>
  <c r="D1546" i="1"/>
  <c r="C1546" i="1"/>
  <c r="H1545" i="1"/>
  <c r="D1545" i="1"/>
  <c r="C1545" i="1"/>
  <c r="D1544" i="1"/>
  <c r="C1544" i="1"/>
  <c r="H1543" i="1"/>
  <c r="D1543" i="1"/>
  <c r="C1543" i="1"/>
  <c r="D1542" i="1"/>
  <c r="C1542" i="1"/>
  <c r="D1541" i="1"/>
  <c r="H1541" i="1" s="1"/>
  <c r="C1541" i="1"/>
  <c r="D1540" i="1"/>
  <c r="C1540" i="1"/>
  <c r="G1540" i="1" s="1"/>
  <c r="D1539" i="1"/>
  <c r="H1536" i="1"/>
  <c r="D1536" i="1"/>
  <c r="C1536" i="1"/>
  <c r="G1536" i="1" s="1"/>
  <c r="H1535" i="1"/>
  <c r="D1535" i="1"/>
  <c r="C1535" i="1"/>
  <c r="G1535" i="1" s="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C1525" i="1"/>
  <c r="H1524" i="1"/>
  <c r="D1524" i="1"/>
  <c r="C1524" i="1"/>
  <c r="G1524" i="1" s="1"/>
  <c r="H1523" i="1"/>
  <c r="D1523" i="1"/>
  <c r="C1523" i="1"/>
  <c r="G1523" i="1" s="1"/>
  <c r="D1522" i="1"/>
  <c r="C1522" i="1"/>
  <c r="D1521" i="1"/>
  <c r="C1521" i="1"/>
  <c r="G1521" i="1" s="1"/>
  <c r="H1520" i="1"/>
  <c r="D1520" i="1"/>
  <c r="C1520" i="1"/>
  <c r="G1520" i="1" s="1"/>
  <c r="H1519" i="1"/>
  <c r="D1519" i="1"/>
  <c r="C1519" i="1"/>
  <c r="G1519" i="1" s="1"/>
  <c r="D1518" i="1"/>
  <c r="C1518" i="1"/>
  <c r="G1518" i="1" s="1"/>
  <c r="D1517" i="1"/>
  <c r="C1517" i="1"/>
  <c r="G1517" i="1" s="1"/>
  <c r="D1516" i="1"/>
  <c r="C1516" i="1"/>
  <c r="G1516" i="1" s="1"/>
  <c r="H1515" i="1"/>
  <c r="D1515" i="1"/>
  <c r="C1515" i="1"/>
  <c r="G1515" i="1" s="1"/>
  <c r="H1514" i="1"/>
  <c r="D1514" i="1"/>
  <c r="C1514" i="1"/>
  <c r="G1514" i="1" s="1"/>
  <c r="D1513" i="1"/>
  <c r="C1513" i="1"/>
  <c r="D1512" i="1"/>
  <c r="C1512" i="1"/>
  <c r="H1511" i="1"/>
  <c r="D1511" i="1"/>
  <c r="C1511" i="1"/>
  <c r="G1511" i="1" s="1"/>
  <c r="H1509" i="1"/>
  <c r="D1509" i="1"/>
  <c r="C1509" i="1"/>
  <c r="G1509" i="1" s="1"/>
  <c r="H1508" i="1"/>
  <c r="D1508" i="1"/>
  <c r="C1508" i="1"/>
  <c r="G1508" i="1" s="1"/>
  <c r="D1507" i="1"/>
  <c r="C1507" i="1"/>
  <c r="G1507" i="1" s="1"/>
  <c r="D1506" i="1"/>
  <c r="C1506" i="1"/>
  <c r="G1506" i="1" s="1"/>
  <c r="D1505" i="1"/>
  <c r="H1505" i="1" s="1"/>
  <c r="C1505" i="1"/>
  <c r="H1504" i="1"/>
  <c r="D1504" i="1"/>
  <c r="C1504" i="1"/>
  <c r="G1504" i="1" s="1"/>
  <c r="D1503" i="1"/>
  <c r="C1503" i="1"/>
  <c r="D1502" i="1"/>
  <c r="C1502" i="1"/>
  <c r="G1502" i="1" s="1"/>
  <c r="D1501" i="1"/>
  <c r="C1501" i="1"/>
  <c r="G1501" i="1" s="1"/>
  <c r="H1500" i="1"/>
  <c r="D1500" i="1"/>
  <c r="C1500" i="1"/>
  <c r="G1500" i="1" s="1"/>
  <c r="H1499" i="1"/>
  <c r="D1499" i="1"/>
  <c r="C1499" i="1"/>
  <c r="G1499" i="1" s="1"/>
  <c r="D1498" i="1"/>
  <c r="C1498" i="1"/>
  <c r="G1498" i="1" s="1"/>
  <c r="D1497" i="1"/>
  <c r="C1497" i="1"/>
  <c r="G1497" i="1" s="1"/>
  <c r="H1496" i="1"/>
  <c r="D1496" i="1"/>
  <c r="C1496" i="1"/>
  <c r="G1496" i="1" s="1"/>
  <c r="C1495" i="1"/>
  <c r="D1494" i="1"/>
  <c r="C1494" i="1"/>
  <c r="G1494" i="1" s="1"/>
  <c r="H1493" i="1"/>
  <c r="D1493" i="1"/>
  <c r="C1493" i="1"/>
  <c r="G1493" i="1" s="1"/>
  <c r="H1492" i="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H1484" i="1"/>
  <c r="D1484" i="1"/>
  <c r="C1484" i="1"/>
  <c r="G1484" i="1" s="1"/>
  <c r="D1483" i="1"/>
  <c r="C1483" i="1"/>
  <c r="H1483" i="1" s="1"/>
  <c r="H1482" i="1"/>
  <c r="D1482" i="1"/>
  <c r="C1482" i="1"/>
  <c r="G1482" i="1" s="1"/>
  <c r="D1481" i="1"/>
  <c r="H1481" i="1" s="1"/>
  <c r="C1481" i="1"/>
  <c r="D1480" i="1"/>
  <c r="C1480" i="1"/>
  <c r="G1480" i="1" s="1"/>
  <c r="D1479" i="1"/>
  <c r="C1479" i="1"/>
  <c r="D1478" i="1"/>
  <c r="C1478" i="1"/>
  <c r="G1478" i="1" s="1"/>
  <c r="D1477" i="1"/>
  <c r="C1477" i="1"/>
  <c r="H1477" i="1" s="1"/>
  <c r="G1476" i="1"/>
  <c r="D1476" i="1"/>
  <c r="C1476" i="1"/>
  <c r="H1476" i="1" s="1"/>
  <c r="G1475" i="1"/>
  <c r="D1475" i="1"/>
  <c r="C1475" i="1"/>
  <c r="H1475" i="1" s="1"/>
  <c r="D1474" i="1"/>
  <c r="C1474" i="1"/>
  <c r="H1474" i="1" s="1"/>
  <c r="D1473" i="1"/>
  <c r="C1473" i="1"/>
  <c r="H1473" i="1" s="1"/>
  <c r="G1472" i="1"/>
  <c r="D1472" i="1"/>
  <c r="C1472" i="1"/>
  <c r="H1472" i="1" s="1"/>
  <c r="G1471" i="1"/>
  <c r="D1471" i="1"/>
  <c r="C1471" i="1"/>
  <c r="H1471" i="1" s="1"/>
  <c r="D1470" i="1"/>
  <c r="C1470" i="1"/>
  <c r="H1470" i="1" s="1"/>
  <c r="D1469" i="1"/>
  <c r="C1469" i="1"/>
  <c r="H1469" i="1" s="1"/>
  <c r="G1468" i="1"/>
  <c r="D1468" i="1"/>
  <c r="C1468" i="1"/>
  <c r="H1468" i="1" s="1"/>
  <c r="G1467" i="1"/>
  <c r="D1467" i="1"/>
  <c r="C1467" i="1"/>
  <c r="H1467" i="1" s="1"/>
  <c r="D1466" i="1"/>
  <c r="C1466" i="1"/>
  <c r="H1466" i="1" s="1"/>
  <c r="D1465" i="1"/>
  <c r="C1465" i="1"/>
  <c r="H1465" i="1" s="1"/>
  <c r="G1464" i="1"/>
  <c r="D1464" i="1"/>
  <c r="C1464" i="1"/>
  <c r="H1464" i="1" s="1"/>
  <c r="G1463" i="1"/>
  <c r="D1463" i="1"/>
  <c r="C1463" i="1"/>
  <c r="H1463" i="1" s="1"/>
  <c r="D1462" i="1"/>
  <c r="C1462" i="1"/>
  <c r="H1462" i="1" s="1"/>
  <c r="D1461" i="1"/>
  <c r="C1461" i="1"/>
  <c r="H1461" i="1" s="1"/>
  <c r="G1460" i="1"/>
  <c r="D1460" i="1"/>
  <c r="C1460" i="1"/>
  <c r="H1460" i="1" s="1"/>
  <c r="G1459" i="1"/>
  <c r="D1459" i="1"/>
  <c r="C1459" i="1"/>
  <c r="H1459" i="1" s="1"/>
  <c r="D1458" i="1"/>
  <c r="C1458" i="1"/>
  <c r="H1458" i="1" s="1"/>
  <c r="D1457" i="1"/>
  <c r="C1457" i="1"/>
  <c r="H1457" i="1" s="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H1445" i="1" s="1"/>
  <c r="D1444" i="1"/>
  <c r="G1444" i="1" s="1"/>
  <c r="C1444" i="1"/>
  <c r="G1443" i="1"/>
  <c r="D1443" i="1"/>
  <c r="C1443" i="1"/>
  <c r="H1443" i="1" s="1"/>
  <c r="D1442" i="1"/>
  <c r="C1442" i="1"/>
  <c r="H1442" i="1" s="1"/>
  <c r="D1441" i="1"/>
  <c r="C1441" i="1"/>
  <c r="H1441" i="1" s="1"/>
  <c r="G1440" i="1"/>
  <c r="D1440" i="1"/>
  <c r="C1440" i="1"/>
  <c r="H1440" i="1" s="1"/>
  <c r="G1439" i="1"/>
  <c r="D1439" i="1"/>
  <c r="C1439" i="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D1430" i="1"/>
  <c r="C1430" i="1"/>
  <c r="H1430" i="1" s="1"/>
  <c r="G1429" i="1"/>
  <c r="D1429" i="1"/>
  <c r="C1429" i="1"/>
  <c r="H1429" i="1" s="1"/>
  <c r="G1428" i="1"/>
  <c r="D1428" i="1"/>
  <c r="C1428" i="1"/>
  <c r="H1428" i="1" s="1"/>
  <c r="D1427" i="1"/>
  <c r="C1427" i="1"/>
  <c r="H1427" i="1" s="1"/>
  <c r="D1426" i="1"/>
  <c r="C1426" i="1"/>
  <c r="H1426" i="1" s="1"/>
  <c r="G1425" i="1"/>
  <c r="D1425" i="1"/>
  <c r="C1425" i="1"/>
  <c r="H1425" i="1" s="1"/>
  <c r="D1424" i="1"/>
  <c r="G1424" i="1" s="1"/>
  <c r="C1424" i="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C1409" i="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D1400" i="1"/>
  <c r="C1400" i="1"/>
  <c r="H1400" i="1" s="1"/>
  <c r="D1399" i="1"/>
  <c r="C1399" i="1"/>
  <c r="D1398" i="1"/>
  <c r="C1398" i="1"/>
  <c r="H1398" i="1" s="1"/>
  <c r="G1397" i="1"/>
  <c r="D1397" i="1"/>
  <c r="C1397" i="1"/>
  <c r="H1397" i="1" s="1"/>
  <c r="D1396" i="1"/>
  <c r="G1396" i="1" s="1"/>
  <c r="C1396" i="1"/>
  <c r="D1395" i="1"/>
  <c r="C1395" i="1"/>
  <c r="H1395" i="1" s="1"/>
  <c r="D1394" i="1"/>
  <c r="C1394" i="1"/>
  <c r="D1393" i="1"/>
  <c r="G1393" i="1" s="1"/>
  <c r="C1393" i="1"/>
  <c r="D1392" i="1"/>
  <c r="G1392" i="1" s="1"/>
  <c r="C1392" i="1"/>
  <c r="D1391" i="1"/>
  <c r="C1391" i="1"/>
  <c r="H1391" i="1" s="1"/>
  <c r="D1390" i="1"/>
  <c r="C1390" i="1"/>
  <c r="D1389" i="1"/>
  <c r="C1389" i="1"/>
  <c r="H1389" i="1" s="1"/>
  <c r="D1388" i="1"/>
  <c r="G1388" i="1" s="1"/>
  <c r="C1388" i="1"/>
  <c r="H1388" i="1" s="1"/>
  <c r="D1387" i="1"/>
  <c r="C1387" i="1"/>
  <c r="D1386" i="1"/>
  <c r="C1386" i="1"/>
  <c r="H1386" i="1" s="1"/>
  <c r="G1385" i="1"/>
  <c r="D1385" i="1"/>
  <c r="C1385" i="1"/>
  <c r="H1385" i="1" s="1"/>
  <c r="D1384" i="1"/>
  <c r="G1384" i="1" s="1"/>
  <c r="C1384" i="1"/>
  <c r="D1383" i="1"/>
  <c r="C1383" i="1"/>
  <c r="H1383" i="1" s="1"/>
  <c r="D1382" i="1"/>
  <c r="C1382" i="1"/>
  <c r="H1382" i="1" s="1"/>
  <c r="D1381" i="1"/>
  <c r="G1381" i="1" s="1"/>
  <c r="C1381" i="1"/>
  <c r="H1381" i="1" s="1"/>
  <c r="G1380" i="1"/>
  <c r="D1380" i="1"/>
  <c r="C1380" i="1"/>
  <c r="H1380" i="1" s="1"/>
  <c r="D1379" i="1"/>
  <c r="C1379" i="1"/>
  <c r="H1379" i="1" s="1"/>
  <c r="D1378" i="1"/>
  <c r="C1378" i="1"/>
  <c r="H1378" i="1" s="1"/>
  <c r="D1377" i="1"/>
  <c r="G1377" i="1" s="1"/>
  <c r="C1377" i="1"/>
  <c r="D1376" i="1"/>
  <c r="C1376" i="1"/>
  <c r="H1376" i="1" s="1"/>
  <c r="D1375" i="1"/>
  <c r="C1375" i="1"/>
  <c r="D1374" i="1"/>
  <c r="C1374" i="1"/>
  <c r="H1374" i="1" s="1"/>
  <c r="G1373" i="1"/>
  <c r="D1373" i="1"/>
  <c r="C1373" i="1"/>
  <c r="H1373" i="1" s="1"/>
  <c r="D1372" i="1"/>
  <c r="C1372" i="1"/>
  <c r="H1372" i="1" s="1"/>
  <c r="D1371" i="1"/>
  <c r="C1371" i="1"/>
  <c r="H1371" i="1" s="1"/>
  <c r="D1370" i="1"/>
  <c r="C1370" i="1"/>
  <c r="H1370" i="1" s="1"/>
  <c r="D1369" i="1"/>
  <c r="C1369" i="1"/>
  <c r="H1369" i="1" s="1"/>
  <c r="D1368" i="1"/>
  <c r="G1368" i="1" s="1"/>
  <c r="C1368" i="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D1359" i="1"/>
  <c r="C1359" i="1"/>
  <c r="H1359" i="1" s="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G1344" i="1"/>
  <c r="D1344" i="1"/>
  <c r="C1344" i="1"/>
  <c r="H1344" i="1" s="1"/>
  <c r="D1343" i="1"/>
  <c r="C1343" i="1"/>
  <c r="H1343" i="1" s="1"/>
  <c r="D1342" i="1"/>
  <c r="C1342" i="1"/>
  <c r="G1341" i="1"/>
  <c r="D1341" i="1"/>
  <c r="C1341" i="1"/>
  <c r="H1341" i="1" s="1"/>
  <c r="D1340" i="1"/>
  <c r="G1340" i="1" s="1"/>
  <c r="C1340" i="1"/>
  <c r="H1340" i="1" s="1"/>
  <c r="D1339" i="1"/>
  <c r="C1339" i="1"/>
  <c r="D1338" i="1"/>
  <c r="C1338" i="1"/>
  <c r="H1338" i="1" s="1"/>
  <c r="G1337" i="1"/>
  <c r="D1337" i="1"/>
  <c r="C1337" i="1"/>
  <c r="H1337" i="1" s="1"/>
  <c r="G1336" i="1"/>
  <c r="D1336" i="1"/>
  <c r="C1336" i="1"/>
  <c r="H1336" i="1" s="1"/>
  <c r="D1335" i="1"/>
  <c r="C1335" i="1"/>
  <c r="H1335" i="1" s="1"/>
  <c r="D1334" i="1"/>
  <c r="C1334" i="1"/>
  <c r="H1334" i="1" s="1"/>
  <c r="G1333" i="1"/>
  <c r="D1333" i="1"/>
  <c r="C1333" i="1"/>
  <c r="H1333" i="1" s="1"/>
  <c r="G1332" i="1"/>
  <c r="D1332" i="1"/>
  <c r="C1332" i="1"/>
  <c r="H1332" i="1" s="1"/>
  <c r="D1331" i="1"/>
  <c r="C1331" i="1"/>
  <c r="H1331" i="1" s="1"/>
  <c r="D1330" i="1"/>
  <c r="C1330" i="1"/>
  <c r="H1330" i="1" s="1"/>
  <c r="G1329" i="1"/>
  <c r="D1329" i="1"/>
  <c r="C1329" i="1"/>
  <c r="H1329" i="1" s="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D1305" i="1"/>
  <c r="C1305" i="1"/>
  <c r="G1305" i="1" s="1"/>
  <c r="G1304" i="1"/>
  <c r="D1304" i="1"/>
  <c r="C1304" i="1"/>
  <c r="H1304" i="1" s="1"/>
  <c r="D1303" i="1"/>
  <c r="C1303" i="1"/>
  <c r="H1303" i="1" s="1"/>
  <c r="D1302" i="1"/>
  <c r="C1302" i="1"/>
  <c r="H1302" i="1" s="1"/>
  <c r="D1301" i="1"/>
  <c r="G1301" i="1" s="1"/>
  <c r="C1301" i="1"/>
  <c r="D1300" i="1"/>
  <c r="D1299" i="1"/>
  <c r="C1299" i="1"/>
  <c r="H1299" i="1" s="1"/>
  <c r="D1298" i="1"/>
  <c r="C1298" i="1"/>
  <c r="H1298" i="1" s="1"/>
  <c r="G1297" i="1"/>
  <c r="D1297" i="1"/>
  <c r="C1297" i="1"/>
  <c r="H1297" i="1" s="1"/>
  <c r="G1296" i="1"/>
  <c r="D1296" i="1"/>
  <c r="C1296" i="1"/>
  <c r="H1296" i="1" s="1"/>
  <c r="D1295" i="1"/>
  <c r="C1295" i="1"/>
  <c r="H1295" i="1" s="1"/>
  <c r="D1294" i="1"/>
  <c r="C1294" i="1"/>
  <c r="H1294" i="1" s="1"/>
  <c r="G1293" i="1"/>
  <c r="D1293" i="1"/>
  <c r="C1293" i="1"/>
  <c r="H1293" i="1" s="1"/>
  <c r="D1292" i="1"/>
  <c r="C1292" i="1"/>
  <c r="D1291" i="1"/>
  <c r="C1291" i="1"/>
  <c r="D1290" i="1"/>
  <c r="C1290" i="1"/>
  <c r="H1290" i="1" s="1"/>
  <c r="D1289" i="1"/>
  <c r="G1289" i="1" s="1"/>
  <c r="C1289" i="1"/>
  <c r="G1288" i="1"/>
  <c r="D1288" i="1"/>
  <c r="C1288" i="1"/>
  <c r="H1288" i="1" s="1"/>
  <c r="D1287" i="1"/>
  <c r="C1287" i="1"/>
  <c r="H1287" i="1" s="1"/>
  <c r="D1286" i="1"/>
  <c r="C1286" i="1"/>
  <c r="H1286" i="1" s="1"/>
  <c r="G1285" i="1"/>
  <c r="D1285" i="1"/>
  <c r="C1285" i="1"/>
  <c r="H1285" i="1" s="1"/>
  <c r="G1284" i="1"/>
  <c r="D1284" i="1"/>
  <c r="C1284" i="1"/>
  <c r="D1283" i="1"/>
  <c r="C1283" i="1"/>
  <c r="H1283" i="1" s="1"/>
  <c r="D1282" i="1"/>
  <c r="C1282" i="1"/>
  <c r="H1282" i="1" s="1"/>
  <c r="D1281" i="1"/>
  <c r="G1281" i="1" s="1"/>
  <c r="C1281" i="1"/>
  <c r="G1280" i="1"/>
  <c r="D1280" i="1"/>
  <c r="C1280" i="1"/>
  <c r="H1280" i="1" s="1"/>
  <c r="D1279" i="1"/>
  <c r="C1279" i="1"/>
  <c r="H1279" i="1" s="1"/>
  <c r="G1277" i="1"/>
  <c r="D1277" i="1"/>
  <c r="C1277" i="1"/>
  <c r="H1277" i="1" s="1"/>
  <c r="G1276" i="1"/>
  <c r="D1276" i="1"/>
  <c r="C1276" i="1"/>
  <c r="H1276" i="1" s="1"/>
  <c r="D1275" i="1"/>
  <c r="C1275" i="1"/>
  <c r="H1275" i="1" s="1"/>
  <c r="D1274" i="1"/>
  <c r="C1274" i="1"/>
  <c r="H1274" i="1" s="1"/>
  <c r="G1273" i="1"/>
  <c r="D1273" i="1"/>
  <c r="C1273" i="1"/>
  <c r="H1273" i="1" s="1"/>
  <c r="G1272" i="1"/>
  <c r="D1272" i="1"/>
  <c r="C1272" i="1"/>
  <c r="H1272" i="1" s="1"/>
  <c r="D1271" i="1"/>
  <c r="C1271" i="1"/>
  <c r="H1271" i="1" s="1"/>
  <c r="D1270" i="1"/>
  <c r="C1270" i="1"/>
  <c r="H1270" i="1" s="1"/>
  <c r="D1269" i="1"/>
  <c r="G1269" i="1" s="1"/>
  <c r="C1269" i="1"/>
  <c r="D1268" i="1"/>
  <c r="G1268" i="1" s="1"/>
  <c r="C1268" i="1"/>
  <c r="H1268" i="1" s="1"/>
  <c r="D1267" i="1"/>
  <c r="C1267" i="1"/>
  <c r="H1267" i="1" s="1"/>
  <c r="D1266" i="1"/>
  <c r="C1266" i="1"/>
  <c r="H1266" i="1" s="1"/>
  <c r="D1265" i="1"/>
  <c r="G1265" i="1" s="1"/>
  <c r="C1265" i="1"/>
  <c r="D1264" i="1"/>
  <c r="G1264" i="1" s="1"/>
  <c r="C1264" i="1"/>
  <c r="D1263" i="1"/>
  <c r="C1263" i="1"/>
  <c r="H1263" i="1" s="1"/>
  <c r="D1262" i="1"/>
  <c r="C1262" i="1"/>
  <c r="D1261" i="1"/>
  <c r="G1261" i="1" s="1"/>
  <c r="C1261" i="1"/>
  <c r="D1260" i="1"/>
  <c r="G1260" i="1" s="1"/>
  <c r="C1260" i="1"/>
  <c r="C1259" i="1"/>
  <c r="D1258" i="1"/>
  <c r="C1258" i="1"/>
  <c r="H1258" i="1" s="1"/>
  <c r="D1257" i="1"/>
  <c r="G1257" i="1" s="1"/>
  <c r="C1257" i="1"/>
  <c r="H1257" i="1" s="1"/>
  <c r="G1256" i="1"/>
  <c r="D1256" i="1"/>
  <c r="C1256" i="1"/>
  <c r="H1256" i="1" s="1"/>
  <c r="D1254" i="1"/>
  <c r="C1254" i="1"/>
  <c r="H1254" i="1" s="1"/>
  <c r="G1253" i="1"/>
  <c r="D1253" i="1"/>
  <c r="C1253" i="1"/>
  <c r="H1253" i="1" s="1"/>
  <c r="G1252" i="1"/>
  <c r="D1252" i="1"/>
  <c r="C1252" i="1"/>
  <c r="H1252" i="1" s="1"/>
  <c r="D1251" i="1"/>
  <c r="C1251" i="1"/>
  <c r="H1251" i="1" s="1"/>
  <c r="D1250" i="1"/>
  <c r="C1250" i="1"/>
  <c r="H1250" i="1" s="1"/>
  <c r="G1249" i="1"/>
  <c r="D1249" i="1"/>
  <c r="C1249" i="1"/>
  <c r="H1249" i="1" s="1"/>
  <c r="G1248" i="1"/>
  <c r="D1248" i="1"/>
  <c r="C1248" i="1"/>
  <c r="H1248" i="1" s="1"/>
  <c r="D1247" i="1"/>
  <c r="C1247" i="1"/>
  <c r="H1247" i="1" s="1"/>
  <c r="D1246" i="1"/>
  <c r="C1246" i="1"/>
  <c r="H1246" i="1" s="1"/>
  <c r="G1245" i="1"/>
  <c r="D1245" i="1"/>
  <c r="C1245" i="1"/>
  <c r="H1245" i="1" s="1"/>
  <c r="G1244" i="1"/>
  <c r="D1244" i="1"/>
  <c r="C1244" i="1"/>
  <c r="H1244" i="1" s="1"/>
  <c r="D1243" i="1"/>
  <c r="C1243" i="1"/>
  <c r="H1243" i="1" s="1"/>
  <c r="D1242" i="1"/>
  <c r="C1242" i="1"/>
  <c r="H1242" i="1" s="1"/>
  <c r="G1241" i="1"/>
  <c r="D1241" i="1"/>
  <c r="C1241" i="1"/>
  <c r="H1241" i="1" s="1"/>
  <c r="G1240" i="1"/>
  <c r="D1240" i="1"/>
  <c r="C1240" i="1"/>
  <c r="H1240" i="1" s="1"/>
  <c r="D1239" i="1"/>
  <c r="C1239" i="1"/>
  <c r="H1239" i="1" s="1"/>
  <c r="D1238" i="1"/>
  <c r="C1238" i="1"/>
  <c r="H1238" i="1" s="1"/>
  <c r="G1237" i="1"/>
  <c r="D1237" i="1"/>
  <c r="C1237" i="1"/>
  <c r="H1237" i="1" s="1"/>
  <c r="G1236" i="1"/>
  <c r="D1236" i="1"/>
  <c r="C1236" i="1"/>
  <c r="H1236" i="1" s="1"/>
  <c r="D1235" i="1"/>
  <c r="C1235" i="1"/>
  <c r="H1235" i="1" s="1"/>
  <c r="D1234" i="1"/>
  <c r="C1234" i="1"/>
  <c r="H1234" i="1" s="1"/>
  <c r="G1233" i="1"/>
  <c r="D1233" i="1"/>
  <c r="C1233" i="1"/>
  <c r="H1233" i="1" s="1"/>
  <c r="G1232" i="1"/>
  <c r="D1232" i="1"/>
  <c r="C1232" i="1"/>
  <c r="H1232" i="1" s="1"/>
  <c r="D1231" i="1"/>
  <c r="C1231" i="1"/>
  <c r="H1231" i="1" s="1"/>
  <c r="D1230" i="1"/>
  <c r="C1230" i="1"/>
  <c r="H1230" i="1" s="1"/>
  <c r="G1229" i="1"/>
  <c r="D1229" i="1"/>
  <c r="C1229" i="1"/>
  <c r="H1229" i="1" s="1"/>
  <c r="G1228" i="1"/>
  <c r="D1228" i="1"/>
  <c r="C1228" i="1"/>
  <c r="H1228" i="1" s="1"/>
  <c r="D1227" i="1"/>
  <c r="C1227" i="1"/>
  <c r="H1227" i="1" s="1"/>
  <c r="D1226" i="1"/>
  <c r="C1226" i="1"/>
  <c r="H1226" i="1" s="1"/>
  <c r="G1225" i="1"/>
  <c r="D1225" i="1"/>
  <c r="C1225" i="1"/>
  <c r="H1225" i="1" s="1"/>
  <c r="G1224" i="1"/>
  <c r="D1224" i="1"/>
  <c r="C1224" i="1"/>
  <c r="H1224" i="1" s="1"/>
  <c r="D1223" i="1"/>
  <c r="D1222" i="1"/>
  <c r="C1222" i="1"/>
  <c r="H1222" i="1" s="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D1206" i="1"/>
  <c r="C1206" i="1"/>
  <c r="H1206" i="1" s="1"/>
  <c r="G1205" i="1"/>
  <c r="D1205" i="1"/>
  <c r="C1205" i="1"/>
  <c r="H1205" i="1" s="1"/>
  <c r="G1204" i="1"/>
  <c r="D1204" i="1"/>
  <c r="C1204" i="1"/>
  <c r="H1204" i="1" s="1"/>
  <c r="D1203" i="1"/>
  <c r="C1203" i="1"/>
  <c r="H1203" i="1" s="1"/>
  <c r="D1202" i="1"/>
  <c r="C1202" i="1"/>
  <c r="H1202" i="1" s="1"/>
  <c r="D1201" i="1"/>
  <c r="C1201" i="1"/>
  <c r="D1200" i="1"/>
  <c r="G1200" i="1" s="1"/>
  <c r="C1200" i="1"/>
  <c r="H1200" i="1" s="1"/>
  <c r="D1199" i="1"/>
  <c r="C1199" i="1"/>
  <c r="H1199" i="1" s="1"/>
  <c r="D1198" i="1"/>
  <c r="C1198" i="1"/>
  <c r="H1198" i="1" s="1"/>
  <c r="G1197" i="1"/>
  <c r="D1197" i="1"/>
  <c r="C1197" i="1"/>
  <c r="H1197" i="1" s="1"/>
  <c r="D1196" i="1"/>
  <c r="C1196" i="1"/>
  <c r="H1196" i="1" s="1"/>
  <c r="D1195" i="1"/>
  <c r="C1195" i="1"/>
  <c r="H1195" i="1" s="1"/>
  <c r="D1194" i="1"/>
  <c r="C1194" i="1"/>
  <c r="H1194" i="1" s="1"/>
  <c r="G1193" i="1"/>
  <c r="D1193" i="1"/>
  <c r="C1193" i="1"/>
  <c r="H1193" i="1" s="1"/>
  <c r="G1192" i="1"/>
  <c r="D1192" i="1"/>
  <c r="C1192" i="1"/>
  <c r="H1192" i="1" s="1"/>
  <c r="D1191" i="1"/>
  <c r="C1191" i="1"/>
  <c r="H1191" i="1" s="1"/>
  <c r="C1190" i="1"/>
  <c r="D1189" i="1"/>
  <c r="G1189" i="1" s="1"/>
  <c r="C1189" i="1"/>
  <c r="H1189" i="1" s="1"/>
  <c r="G1188" i="1"/>
  <c r="D1188" i="1"/>
  <c r="C1188" i="1"/>
  <c r="H1188" i="1" s="1"/>
  <c r="D1187" i="1"/>
  <c r="C1187" i="1"/>
  <c r="H1187" i="1" s="1"/>
  <c r="D1186" i="1"/>
  <c r="C1186" i="1"/>
  <c r="H1186" i="1" s="1"/>
  <c r="D1185" i="1"/>
  <c r="G1185" i="1" s="1"/>
  <c r="C1185" i="1"/>
  <c r="D1184" i="1"/>
  <c r="G1184" i="1" s="1"/>
  <c r="C1184" i="1"/>
  <c r="H1184" i="1" s="1"/>
  <c r="H1183" i="1"/>
  <c r="G1183" i="1"/>
  <c r="D1183" i="1"/>
  <c r="C1183" i="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H1168" i="1"/>
  <c r="D1168" i="1"/>
  <c r="C1168" i="1"/>
  <c r="G1168" i="1" s="1"/>
  <c r="H1167" i="1"/>
  <c r="D1167" i="1"/>
  <c r="C1167" i="1"/>
  <c r="G1167" i="1" s="1"/>
  <c r="H1166" i="1"/>
  <c r="D1166" i="1"/>
  <c r="C1166" i="1"/>
  <c r="G1166" i="1" s="1"/>
  <c r="H1165" i="1"/>
  <c r="D1165" i="1"/>
  <c r="C1165" i="1"/>
  <c r="G1165" i="1" s="1"/>
  <c r="H1164" i="1"/>
  <c r="D1164" i="1"/>
  <c r="C1164" i="1"/>
  <c r="G1164" i="1" s="1"/>
  <c r="D1163" i="1"/>
  <c r="H1163" i="1" s="1"/>
  <c r="C1163" i="1"/>
  <c r="G1163" i="1" s="1"/>
  <c r="H1162" i="1"/>
  <c r="D1162" i="1"/>
  <c r="C1162" i="1"/>
  <c r="G1162" i="1" s="1"/>
  <c r="H1161" i="1"/>
  <c r="D1161" i="1"/>
  <c r="C1161" i="1"/>
  <c r="G1161" i="1" s="1"/>
  <c r="H1160" i="1"/>
  <c r="D1160" i="1"/>
  <c r="C1160" i="1"/>
  <c r="G1160" i="1" s="1"/>
  <c r="H1159" i="1"/>
  <c r="D1159" i="1"/>
  <c r="C1159" i="1"/>
  <c r="G1159" i="1" s="1"/>
  <c r="H1158" i="1"/>
  <c r="D1158" i="1"/>
  <c r="C1158" i="1"/>
  <c r="H1157" i="1"/>
  <c r="D1157" i="1"/>
  <c r="C1157" i="1"/>
  <c r="G1157" i="1" s="1"/>
  <c r="H1156" i="1"/>
  <c r="D1156" i="1"/>
  <c r="C1156" i="1"/>
  <c r="G1156" i="1" s="1"/>
  <c r="C1155" i="1"/>
  <c r="H1154" i="1"/>
  <c r="D1154" i="1"/>
  <c r="C1154" i="1"/>
  <c r="G1154" i="1" s="1"/>
  <c r="H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D1145" i="1"/>
  <c r="H1145" i="1" s="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D1060" i="1"/>
  <c r="C1060" i="1"/>
  <c r="D1059" i="1"/>
  <c r="C1059" i="1"/>
  <c r="H1059" i="1" s="1"/>
  <c r="D1058" i="1"/>
  <c r="C1058" i="1"/>
  <c r="H1058" i="1" s="1"/>
  <c r="D1057" i="1"/>
  <c r="C1057" i="1"/>
  <c r="D1056" i="1"/>
  <c r="C1056" i="1"/>
  <c r="H1056" i="1" s="1"/>
  <c r="D1055" i="1"/>
  <c r="C1055" i="1"/>
  <c r="H1055" i="1" s="1"/>
  <c r="D1054" i="1"/>
  <c r="C1054" i="1"/>
  <c r="H1054" i="1" s="1"/>
  <c r="D1053" i="1"/>
  <c r="C1053" i="1"/>
  <c r="H1053" i="1" s="1"/>
  <c r="D1052" i="1"/>
  <c r="C1052" i="1"/>
  <c r="D1051" i="1"/>
  <c r="C1051" i="1"/>
  <c r="H1051" i="1" s="1"/>
  <c r="D1050" i="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D1025" i="1"/>
  <c r="C1025" i="1"/>
  <c r="H1025" i="1" s="1"/>
  <c r="C1024" i="1"/>
  <c r="D1023" i="1"/>
  <c r="C1023" i="1"/>
  <c r="H1023" i="1" s="1"/>
  <c r="D1022" i="1"/>
  <c r="C1022" i="1"/>
  <c r="H1022" i="1" s="1"/>
  <c r="D1021" i="1"/>
  <c r="C1021" i="1"/>
  <c r="H1021" i="1" s="1"/>
  <c r="D1020" i="1"/>
  <c r="C1020" i="1"/>
  <c r="H1020" i="1" s="1"/>
  <c r="D1019" i="1"/>
  <c r="C1019" i="1"/>
  <c r="H1019" i="1" s="1"/>
  <c r="C1018" i="1"/>
  <c r="D1016" i="1"/>
  <c r="C1016" i="1"/>
  <c r="H1016" i="1" s="1"/>
  <c r="D1015" i="1"/>
  <c r="C1015" i="1"/>
  <c r="D1014" i="1"/>
  <c r="C1014" i="1"/>
  <c r="H1014" i="1" s="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D839" i="1"/>
  <c r="H839" i="1" s="1"/>
  <c r="C839" i="1"/>
  <c r="H838" i="1"/>
  <c r="G838" i="1"/>
  <c r="D838" i="1"/>
  <c r="C838"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D704" i="1"/>
  <c r="H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H656" i="1" s="1"/>
  <c r="C656" i="1"/>
  <c r="D655" i="1"/>
  <c r="H655" i="1" s="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H636" i="1"/>
  <c r="G636" i="1"/>
  <c r="D636" i="1"/>
  <c r="C636" i="1"/>
  <c r="G635" i="1"/>
  <c r="D635" i="1"/>
  <c r="H635" i="1" s="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C579"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C551" i="1"/>
  <c r="H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C536" i="1"/>
  <c r="G536" i="1" s="1"/>
  <c r="H535" i="1"/>
  <c r="G535" i="1"/>
  <c r="D535" i="1"/>
  <c r="C535" i="1"/>
  <c r="H534" i="1"/>
  <c r="G534" i="1"/>
  <c r="D534" i="1"/>
  <c r="C534" i="1"/>
  <c r="H533" i="1"/>
  <c r="G533" i="1"/>
  <c r="D533" i="1"/>
  <c r="C533" i="1"/>
  <c r="H532" i="1"/>
  <c r="G532" i="1"/>
  <c r="D532" i="1"/>
  <c r="C532" i="1"/>
  <c r="H531" i="1"/>
  <c r="G531" i="1"/>
  <c r="D531" i="1"/>
  <c r="C531" i="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C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C422" i="1"/>
  <c r="C421" i="1"/>
  <c r="H416" i="1"/>
  <c r="D416" i="1"/>
  <c r="G416" i="1" s="1"/>
  <c r="C416" i="1"/>
  <c r="H415" i="1"/>
  <c r="D415" i="1"/>
  <c r="G415" i="1" s="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C405" i="1"/>
  <c r="G405" i="1" s="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D374" i="1"/>
  <c r="G374" i="1" s="1"/>
  <c r="C374" i="1"/>
  <c r="D373" i="1"/>
  <c r="H373" i="1" s="1"/>
  <c r="C373" i="1"/>
  <c r="D372" i="1"/>
  <c r="H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D357" i="1"/>
  <c r="H357" i="1" s="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D301" i="1"/>
  <c r="G301" i="1" s="1"/>
  <c r="C301"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D267" i="1"/>
  <c r="H267" i="1" s="1"/>
  <c r="C267" i="1"/>
  <c r="H266"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G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D223" i="1"/>
  <c r="G223" i="1" s="1"/>
  <c r="C223" i="1"/>
  <c r="H222" i="1"/>
  <c r="G222" i="1"/>
  <c r="D222" i="1"/>
  <c r="C222" i="1"/>
  <c r="C221" i="1"/>
  <c r="H220" i="1"/>
  <c r="G220" i="1"/>
  <c r="D220" i="1"/>
  <c r="C220" i="1"/>
  <c r="H219" i="1"/>
  <c r="G219" i="1"/>
  <c r="D219" i="1"/>
  <c r="C219" i="1"/>
  <c r="H218" i="1"/>
  <c r="G218" i="1"/>
  <c r="D218" i="1"/>
  <c r="C218" i="1"/>
  <c r="C217" i="1"/>
  <c r="H216" i="1"/>
  <c r="D216" i="1"/>
  <c r="G216" i="1" s="1"/>
  <c r="C216" i="1"/>
  <c r="H215" i="1"/>
  <c r="D215" i="1"/>
  <c r="G215" i="1" s="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D180" i="1"/>
  <c r="G180" i="1" s="1"/>
  <c r="C180" i="1"/>
  <c r="H179" i="1"/>
  <c r="G179" i="1"/>
  <c r="D179" i="1"/>
  <c r="C179" i="1"/>
  <c r="H178" i="1"/>
  <c r="G178" i="1"/>
  <c r="D178" i="1"/>
  <c r="C178" i="1"/>
  <c r="H177" i="1"/>
  <c r="D177" i="1"/>
  <c r="G177" i="1" s="1"/>
  <c r="C177" i="1"/>
  <c r="D176" i="1"/>
  <c r="H176" i="1" s="1"/>
  <c r="C176" i="1"/>
  <c r="D175" i="1"/>
  <c r="H175" i="1" s="1"/>
  <c r="C175" i="1"/>
  <c r="D174" i="1"/>
  <c r="H174" i="1" s="1"/>
  <c r="C174" i="1"/>
  <c r="H173" i="1"/>
  <c r="G173" i="1"/>
  <c r="D173" i="1"/>
  <c r="C173" i="1"/>
  <c r="H172" i="1"/>
  <c r="G172" i="1"/>
  <c r="D172" i="1"/>
  <c r="C172" i="1"/>
  <c r="H171" i="1"/>
  <c r="G171" i="1"/>
  <c r="D171" i="1"/>
  <c r="C171" i="1"/>
  <c r="D170" i="1"/>
  <c r="H170" i="1" s="1"/>
  <c r="C170" i="1"/>
  <c r="D169" i="1"/>
  <c r="H169" i="1" s="1"/>
  <c r="C169" i="1"/>
  <c r="D168" i="1"/>
  <c r="H168" i="1" s="1"/>
  <c r="C168" i="1"/>
  <c r="H167" i="1"/>
  <c r="D167" i="1"/>
  <c r="G167" i="1" s="1"/>
  <c r="C167" i="1"/>
  <c r="D166" i="1"/>
  <c r="G166" i="1" s="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C156" i="1"/>
  <c r="H155" i="1"/>
  <c r="D155" i="1"/>
  <c r="G155" i="1" s="1"/>
  <c r="C155" i="1"/>
  <c r="H154" i="1"/>
  <c r="G154" i="1"/>
  <c r="D154" i="1"/>
  <c r="C154" i="1"/>
  <c r="H153" i="1"/>
  <c r="G153" i="1"/>
  <c r="D153" i="1"/>
  <c r="C153" i="1"/>
  <c r="D152" i="1"/>
  <c r="G152" i="1" s="1"/>
  <c r="C152" i="1"/>
  <c r="H152" i="1" s="1"/>
  <c r="H151" i="1"/>
  <c r="D151" i="1"/>
  <c r="G151" i="1" s="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D121" i="1"/>
  <c r="H120" i="1"/>
  <c r="G120" i="1"/>
  <c r="D120" i="1"/>
  <c r="C120" i="1"/>
  <c r="H119" i="1"/>
  <c r="D119" i="1"/>
  <c r="G119" i="1" s="1"/>
  <c r="C119"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D90" i="1"/>
  <c r="H90" i="1" s="1"/>
  <c r="C90" i="1"/>
  <c r="H89" i="1"/>
  <c r="G89" i="1"/>
  <c r="D89" i="1"/>
  <c r="C89" i="1"/>
  <c r="H88" i="1"/>
  <c r="G88" i="1"/>
  <c r="D88" i="1"/>
  <c r="C88" i="1"/>
  <c r="C87" i="1"/>
  <c r="H86" i="1"/>
  <c r="G86" i="1"/>
  <c r="D86" i="1"/>
  <c r="C86" i="1"/>
  <c r="H85" i="1"/>
  <c r="D85" i="1"/>
  <c r="G85" i="1" s="1"/>
  <c r="C85" i="1"/>
  <c r="H84" i="1"/>
  <c r="G84" i="1"/>
  <c r="D84" i="1"/>
  <c r="C84" i="1"/>
  <c r="H83" i="1"/>
  <c r="G83" i="1"/>
  <c r="D83" i="1"/>
  <c r="C83" i="1"/>
  <c r="H82" i="1"/>
  <c r="D82" i="1"/>
  <c r="G82" i="1" s="1"/>
  <c r="C82" i="1"/>
  <c r="H81" i="1"/>
  <c r="G81" i="1"/>
  <c r="D81" i="1"/>
  <c r="C81" i="1"/>
  <c r="H80" i="1"/>
  <c r="G80" i="1"/>
  <c r="D80" i="1"/>
  <c r="C80" i="1"/>
  <c r="D79" i="1"/>
  <c r="G79" i="1" s="1"/>
  <c r="C79" i="1"/>
  <c r="C78" i="1"/>
  <c r="H77" i="1"/>
  <c r="G77" i="1"/>
  <c r="D77" i="1"/>
  <c r="C77" i="1"/>
  <c r="H76" i="1"/>
  <c r="G76" i="1"/>
  <c r="D76" i="1"/>
  <c r="C76" i="1"/>
  <c r="H75" i="1"/>
  <c r="G75" i="1"/>
  <c r="D75" i="1"/>
  <c r="C75" i="1"/>
  <c r="H74" i="1"/>
  <c r="G74" i="1"/>
  <c r="D74" i="1"/>
  <c r="C74"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C60" i="1"/>
  <c r="H59" i="1"/>
  <c r="G59" i="1"/>
  <c r="D59" i="1"/>
  <c r="C59" i="1"/>
  <c r="H58" i="1"/>
  <c r="G58" i="1"/>
  <c r="D58" i="1"/>
  <c r="C58" i="1"/>
  <c r="H57" i="1"/>
  <c r="G57" i="1"/>
  <c r="D57" i="1"/>
  <c r="C57" i="1"/>
  <c r="H56" i="1"/>
  <c r="G56" i="1"/>
  <c r="D56" i="1"/>
  <c r="C56" i="1"/>
  <c r="G55"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C423" i="1" l="1"/>
  <c r="H1269" i="1"/>
  <c r="G1169" i="1"/>
  <c r="G1292" i="1"/>
  <c r="H1284" i="1"/>
  <c r="E322" i="9"/>
  <c r="B322" i="9" s="1"/>
  <c r="F236" i="9"/>
  <c r="B236" i="9" s="1"/>
  <c r="E37" i="9"/>
  <c r="B37" i="9" s="1"/>
  <c r="E311" i="9"/>
  <c r="B311" i="9" s="1"/>
  <c r="E329" i="9"/>
  <c r="B329" i="9" s="1"/>
  <c r="G1201" i="1"/>
  <c r="F274" i="5"/>
  <c r="C1278" i="1"/>
  <c r="G1278" i="1" s="1"/>
  <c r="D251" i="5"/>
  <c r="C1255" i="1" s="1"/>
  <c r="G1196" i="1"/>
  <c r="H1396" i="1"/>
  <c r="E36" i="9"/>
  <c r="B36" i="9" s="1"/>
  <c r="H1292" i="1"/>
  <c r="H1291" i="1"/>
  <c r="H1061" i="1"/>
  <c r="E324" i="9"/>
  <c r="B324" i="9" s="1"/>
  <c r="G300" i="1"/>
  <c r="H423" i="1"/>
  <c r="H1377" i="1"/>
  <c r="H1375" i="1"/>
  <c r="H1368" i="1"/>
  <c r="G1369" i="1"/>
  <c r="G1372" i="1"/>
  <c r="G1376" i="1"/>
  <c r="G1389" i="1"/>
  <c r="E335" i="9"/>
  <c r="B335" i="9" s="1"/>
  <c r="G1400" i="1"/>
  <c r="H1399" i="1"/>
  <c r="H1393" i="1"/>
  <c r="H1390" i="1"/>
  <c r="H1387" i="1"/>
  <c r="H1384" i="1"/>
  <c r="F260" i="5"/>
  <c r="H1394" i="1"/>
  <c r="H1392" i="1"/>
  <c r="H1342" i="1"/>
  <c r="H1339" i="1"/>
  <c r="H1305" i="1"/>
  <c r="H1301" i="1"/>
  <c r="H1278" i="1"/>
  <c r="H1289" i="1"/>
  <c r="H1281" i="1"/>
  <c r="H1264" i="1"/>
  <c r="H1265" i="1"/>
  <c r="E255" i="5"/>
  <c r="D1259" i="1" s="1"/>
  <c r="H1259" i="1" s="1"/>
  <c r="H1262" i="1"/>
  <c r="H1261" i="1"/>
  <c r="H1260" i="1"/>
  <c r="E303" i="9"/>
  <c r="B303" i="9" s="1"/>
  <c r="H1201" i="1"/>
  <c r="D1190" i="1"/>
  <c r="H1190" i="1"/>
  <c r="H1185" i="1"/>
  <c r="G1155" i="1"/>
  <c r="G1158" i="1"/>
  <c r="G1153" i="1"/>
  <c r="D1141" i="1"/>
  <c r="G1145" i="1"/>
  <c r="E135" i="5"/>
  <c r="D1140" i="1" s="1"/>
  <c r="D1076" i="1"/>
  <c r="F71" i="5"/>
  <c r="F341" i="9"/>
  <c r="B341" i="9" s="1"/>
  <c r="H1057" i="1"/>
  <c r="H1060" i="1"/>
  <c r="F45" i="5"/>
  <c r="H1050" i="1"/>
  <c r="H1052" i="1"/>
  <c r="H1032" i="1"/>
  <c r="H1030" i="1"/>
  <c r="H1026" i="1"/>
  <c r="E12" i="5"/>
  <c r="D1017" i="1" s="1"/>
  <c r="F19" i="5"/>
  <c r="H1024" i="1"/>
  <c r="D1018" i="1"/>
  <c r="H1018" i="1" s="1"/>
  <c r="F13" i="5"/>
  <c r="H1015" i="1"/>
  <c r="H1013" i="1"/>
  <c r="H1650" i="1"/>
  <c r="G1683" i="1"/>
  <c r="H1681" i="1"/>
  <c r="G1681" i="1"/>
  <c r="G1669" i="1"/>
  <c r="G1665" i="1"/>
  <c r="D51" i="8"/>
  <c r="C1628" i="1" s="1"/>
  <c r="G1628" i="1" s="1"/>
  <c r="H1634" i="1"/>
  <c r="H1611" i="1"/>
  <c r="H1610" i="1"/>
  <c r="G1609" i="1"/>
  <c r="G1607" i="1"/>
  <c r="C1604" i="1"/>
  <c r="H1604" i="1" s="1"/>
  <c r="G1606" i="1"/>
  <c r="G1602" i="1"/>
  <c r="H1602" i="1"/>
  <c r="G1601" i="1"/>
  <c r="H1594" i="1"/>
  <c r="G1590" i="1"/>
  <c r="G1585" i="1"/>
  <c r="E5" i="6"/>
  <c r="D1401" i="1" s="1"/>
  <c r="F129" i="6"/>
  <c r="G1525" i="1"/>
  <c r="G1522" i="1"/>
  <c r="G1513" i="1"/>
  <c r="G1512" i="1"/>
  <c r="G1503" i="1"/>
  <c r="G1505" i="1"/>
  <c r="H1439" i="1"/>
  <c r="H1444" i="1"/>
  <c r="H1424" i="1"/>
  <c r="H1402" i="1"/>
  <c r="H1409" i="1"/>
  <c r="F13" i="6"/>
  <c r="H300" i="1"/>
  <c r="G423" i="1"/>
  <c r="G848" i="1"/>
  <c r="G839" i="1"/>
  <c r="G837" i="1"/>
  <c r="G730" i="1"/>
  <c r="E52" i="9"/>
  <c r="G705" i="1"/>
  <c r="G704" i="1"/>
  <c r="E39" i="9"/>
  <c r="B39" i="9" s="1"/>
  <c r="E28" i="9"/>
  <c r="G656" i="1"/>
  <c r="G655" i="1"/>
  <c r="E27" i="9"/>
  <c r="B27" i="9" s="1"/>
  <c r="B296" i="9"/>
  <c r="F656" i="4"/>
  <c r="G396" i="1"/>
  <c r="H396" i="1"/>
  <c r="H374" i="1"/>
  <c r="E373" i="4"/>
  <c r="D368" i="1" s="1"/>
  <c r="G373" i="1"/>
  <c r="G372" i="1"/>
  <c r="G369" i="1"/>
  <c r="G371" i="1"/>
  <c r="G357" i="1"/>
  <c r="G358" i="1"/>
  <c r="E361" i="4"/>
  <c r="D356" i="1" s="1"/>
  <c r="G422" i="1"/>
  <c r="H422" i="1"/>
  <c r="G298" i="1"/>
  <c r="G270" i="1"/>
  <c r="G271" i="1"/>
  <c r="E83" i="9"/>
  <c r="B83" i="9" s="1"/>
  <c r="G267" i="1"/>
  <c r="H265" i="1"/>
  <c r="G242" i="1"/>
  <c r="G243" i="1"/>
  <c r="G233" i="1"/>
  <c r="H234" i="1"/>
  <c r="G221" i="1"/>
  <c r="H221" i="1"/>
  <c r="E221" i="4"/>
  <c r="D217" i="1" s="1"/>
  <c r="G212" i="1"/>
  <c r="E67" i="9"/>
  <c r="B67" i="9" s="1"/>
  <c r="F246" i="9"/>
  <c r="B246" i="9" s="1"/>
  <c r="F216" i="4"/>
  <c r="F243" i="9"/>
  <c r="B243" i="9" s="1"/>
  <c r="E56" i="9"/>
  <c r="E164" i="4"/>
  <c r="G190" i="1"/>
  <c r="H193" i="1"/>
  <c r="F240" i="9"/>
  <c r="B240" i="9" s="1"/>
  <c r="G176" i="1"/>
  <c r="G174" i="1"/>
  <c r="G175" i="1"/>
  <c r="G170" i="1"/>
  <c r="H166" i="1"/>
  <c r="G169" i="1"/>
  <c r="G168" i="1"/>
  <c r="F170" i="4"/>
  <c r="F237" i="9"/>
  <c r="H156" i="1"/>
  <c r="G156" i="1"/>
  <c r="E153" i="4"/>
  <c r="D149" i="1" s="1"/>
  <c r="B237" i="9"/>
  <c r="E48" i="9"/>
  <c r="D122" i="1"/>
  <c r="G118" i="1"/>
  <c r="G116" i="1"/>
  <c r="H102" i="1"/>
  <c r="G102" i="1"/>
  <c r="F106" i="4"/>
  <c r="G108" i="1"/>
  <c r="G113" i="1"/>
  <c r="G87" i="1"/>
  <c r="G90" i="1"/>
  <c r="B233" i="9"/>
  <c r="H79" i="1"/>
  <c r="E82" i="4"/>
  <c r="D78" i="1" s="1"/>
  <c r="H78" i="1" s="1"/>
  <c r="G70" i="1"/>
  <c r="G72" i="1"/>
  <c r="G63" i="1"/>
  <c r="E31" i="9"/>
  <c r="B31" i="9" s="1"/>
  <c r="G54" i="1"/>
  <c r="H54" i="1"/>
  <c r="E49" i="4"/>
  <c r="D45" i="1" s="1"/>
  <c r="F58" i="4"/>
  <c r="G19" i="1"/>
  <c r="H19" i="1"/>
  <c r="E7" i="4"/>
  <c r="F23" i="4"/>
  <c r="B229" i="9"/>
  <c r="D4" i="1"/>
  <c r="H60" i="1"/>
  <c r="G60" i="1"/>
  <c r="H73" i="1"/>
  <c r="G73" i="1"/>
  <c r="H1544" i="1"/>
  <c r="G1544" i="1"/>
  <c r="G1596" i="1"/>
  <c r="H1596" i="1"/>
  <c r="H1633" i="1"/>
  <c r="G1633" i="1"/>
  <c r="H1654" i="1"/>
  <c r="G1654" i="1"/>
  <c r="F154" i="4"/>
  <c r="D153" i="4"/>
  <c r="F309" i="4"/>
  <c r="E648" i="4"/>
  <c r="D642" i="1" s="1"/>
  <c r="D421" i="1"/>
  <c r="E647" i="4"/>
  <c r="D641" i="1" s="1"/>
  <c r="H1542" i="1"/>
  <c r="G1542" i="1"/>
  <c r="J1544" i="1"/>
  <c r="G1588" i="1"/>
  <c r="H1588" i="1"/>
  <c r="G1620" i="1"/>
  <c r="H1620" i="1"/>
  <c r="H1638" i="1"/>
  <c r="G1638" i="1"/>
  <c r="H1670" i="1"/>
  <c r="G1670" i="1"/>
  <c r="G461" i="1"/>
  <c r="G463" i="1"/>
  <c r="G466" i="1"/>
  <c r="G468" i="1"/>
  <c r="G470" i="1"/>
  <c r="G472" i="1"/>
  <c r="G473" i="1"/>
  <c r="G475" i="1"/>
  <c r="G477" i="1"/>
  <c r="G480" i="1"/>
  <c r="G482" i="1"/>
  <c r="G484" i="1"/>
  <c r="G486" i="1"/>
  <c r="G487" i="1"/>
  <c r="G489" i="1"/>
  <c r="G491" i="1"/>
  <c r="G494" i="1"/>
  <c r="G496" i="1"/>
  <c r="G498" i="1"/>
  <c r="G499" i="1"/>
  <c r="G501" i="1"/>
  <c r="G503" i="1"/>
  <c r="G505" i="1"/>
  <c r="G507" i="1"/>
  <c r="G510" i="1"/>
  <c r="G511" i="1"/>
  <c r="G513" i="1"/>
  <c r="G515" i="1"/>
  <c r="G517" i="1"/>
  <c r="G520" i="1"/>
  <c r="G522" i="1"/>
  <c r="G523" i="1"/>
  <c r="G526" i="1"/>
  <c r="G528" i="1"/>
  <c r="G552" i="1"/>
  <c r="G554" i="1"/>
  <c r="G556" i="1"/>
  <c r="G558" i="1"/>
  <c r="G559" i="1"/>
  <c r="G561" i="1"/>
  <c r="G562" i="1"/>
  <c r="G563" i="1"/>
  <c r="G564" i="1"/>
  <c r="G580" i="1"/>
  <c r="G582" i="1"/>
  <c r="G584" i="1"/>
  <c r="G586" i="1"/>
  <c r="G588" i="1"/>
  <c r="G590" i="1"/>
  <c r="G593" i="1"/>
  <c r="G596" i="1"/>
  <c r="G598" i="1"/>
  <c r="G600" i="1"/>
  <c r="G603" i="1"/>
  <c r="G605" i="1"/>
  <c r="G607" i="1"/>
  <c r="G609" i="1"/>
  <c r="G611" i="1"/>
  <c r="G613" i="1"/>
  <c r="G614" i="1"/>
  <c r="G616" i="1"/>
  <c r="G618" i="1"/>
  <c r="G619" i="1"/>
  <c r="G620" i="1"/>
  <c r="G621" i="1"/>
  <c r="G622" i="1"/>
  <c r="G624" i="1"/>
  <c r="G625" i="1"/>
  <c r="G626" i="1"/>
  <c r="G627" i="1"/>
  <c r="G628" i="1"/>
  <c r="G629" i="1"/>
  <c r="G630" i="1"/>
  <c r="G631" i="1"/>
  <c r="G632"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87" i="1"/>
  <c r="G1191" i="1"/>
  <c r="G1195" i="1"/>
  <c r="G1199" i="1"/>
  <c r="G1203" i="1"/>
  <c r="G1211" i="1"/>
  <c r="G1215" i="1"/>
  <c r="G1219" i="1"/>
  <c r="G1227" i="1"/>
  <c r="G1231" i="1"/>
  <c r="G1235" i="1"/>
  <c r="G1239" i="1"/>
  <c r="G1243" i="1"/>
  <c r="G1247" i="1"/>
  <c r="G1251"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G1442" i="1"/>
  <c r="G1446" i="1"/>
  <c r="G1450" i="1"/>
  <c r="G1454" i="1"/>
  <c r="G1458" i="1"/>
  <c r="G1462" i="1"/>
  <c r="G1466" i="1"/>
  <c r="G1470" i="1"/>
  <c r="G1474" i="1"/>
  <c r="H1478" i="1"/>
  <c r="H1488" i="1"/>
  <c r="H1501" i="1"/>
  <c r="H1507" i="1"/>
  <c r="H1516" i="1"/>
  <c r="H1522" i="1"/>
  <c r="H1532" i="1"/>
  <c r="J1542" i="1"/>
  <c r="H1584" i="1"/>
  <c r="G1584" i="1"/>
  <c r="G1612" i="1"/>
  <c r="H1612" i="1"/>
  <c r="H1641" i="1"/>
  <c r="G1641" i="1"/>
  <c r="H1646" i="1"/>
  <c r="G1646" i="1"/>
  <c r="G1668" i="1"/>
  <c r="H1668" i="1"/>
  <c r="F274" i="4"/>
  <c r="D273" i="4"/>
  <c r="F536" i="4"/>
  <c r="E584" i="4"/>
  <c r="D578" i="1" s="1"/>
  <c r="D579" i="1"/>
  <c r="G579" i="1" s="1"/>
  <c r="C150" i="1"/>
  <c r="G462" i="1"/>
  <c r="G464" i="1"/>
  <c r="G465" i="1"/>
  <c r="G467" i="1"/>
  <c r="G469" i="1"/>
  <c r="G471" i="1"/>
  <c r="G474" i="1"/>
  <c r="G476" i="1"/>
  <c r="G478" i="1"/>
  <c r="G479" i="1"/>
  <c r="G481" i="1"/>
  <c r="G483" i="1"/>
  <c r="G485" i="1"/>
  <c r="G488" i="1"/>
  <c r="G490" i="1"/>
  <c r="G492" i="1"/>
  <c r="G493" i="1"/>
  <c r="G495" i="1"/>
  <c r="G497" i="1"/>
  <c r="G500" i="1"/>
  <c r="G502" i="1"/>
  <c r="G504" i="1"/>
  <c r="G506" i="1"/>
  <c r="G508" i="1"/>
  <c r="G509" i="1"/>
  <c r="G512" i="1"/>
  <c r="G514" i="1"/>
  <c r="G516" i="1"/>
  <c r="G518" i="1"/>
  <c r="G519" i="1"/>
  <c r="G521" i="1"/>
  <c r="G524" i="1"/>
  <c r="G525" i="1"/>
  <c r="G527" i="1"/>
  <c r="G551" i="1"/>
  <c r="G553" i="1"/>
  <c r="G555" i="1"/>
  <c r="G557" i="1"/>
  <c r="G560" i="1"/>
  <c r="G581" i="1"/>
  <c r="G583" i="1"/>
  <c r="G585" i="1"/>
  <c r="G587" i="1"/>
  <c r="G589" i="1"/>
  <c r="G592" i="1"/>
  <c r="G594" i="1"/>
  <c r="G595" i="1"/>
  <c r="G597" i="1"/>
  <c r="G599" i="1"/>
  <c r="G601" i="1"/>
  <c r="G602" i="1"/>
  <c r="G604" i="1"/>
  <c r="G606" i="1"/>
  <c r="G608" i="1"/>
  <c r="G610" i="1"/>
  <c r="G612" i="1"/>
  <c r="G615" i="1"/>
  <c r="G617" i="1"/>
  <c r="D160" i="1"/>
  <c r="C304" i="1"/>
  <c r="C341" i="1"/>
  <c r="C344"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3" i="1"/>
  <c r="G1437" i="1"/>
  <c r="G1441" i="1"/>
  <c r="G1445" i="1"/>
  <c r="G1449" i="1"/>
  <c r="G1453" i="1"/>
  <c r="G1457" i="1"/>
  <c r="G1461" i="1"/>
  <c r="G1465" i="1"/>
  <c r="G1469" i="1"/>
  <c r="G1473" i="1"/>
  <c r="G1477" i="1"/>
  <c r="H1479" i="1"/>
  <c r="H1480" i="1"/>
  <c r="H1494" i="1"/>
  <c r="H1497" i="1"/>
  <c r="H1503" i="1"/>
  <c r="H1512" i="1"/>
  <c r="H1518" i="1"/>
  <c r="H1528" i="1"/>
  <c r="H1534" i="1"/>
  <c r="H1540" i="1"/>
  <c r="H1546" i="1"/>
  <c r="G1546" i="1"/>
  <c r="I1546" i="1" s="1"/>
  <c r="H1625" i="1"/>
  <c r="G1625" i="1"/>
  <c r="H1630" i="1"/>
  <c r="G1630" i="1"/>
  <c r="H1649" i="1"/>
  <c r="G1649" i="1"/>
  <c r="H1662" i="1"/>
  <c r="G1662" i="1"/>
  <c r="F374" i="4"/>
  <c r="D373" i="4"/>
  <c r="F431" i="4"/>
  <c r="D430" i="4"/>
  <c r="H25" i="3"/>
  <c r="E89" i="6"/>
  <c r="D1485" i="1" s="1"/>
  <c r="D1495" i="1"/>
  <c r="H1495" i="1" s="1"/>
  <c r="D5" i="7"/>
  <c r="C1539" i="1"/>
  <c r="H1555" i="1"/>
  <c r="G1555" i="1"/>
  <c r="H1563" i="1"/>
  <c r="G1563" i="1"/>
  <c r="G1664" i="1"/>
  <c r="H1664" i="1"/>
  <c r="G1481" i="1"/>
  <c r="H1487" i="1"/>
  <c r="H1491" i="1"/>
  <c r="H1498" i="1"/>
  <c r="H1502" i="1"/>
  <c r="H1506" i="1"/>
  <c r="H1513" i="1"/>
  <c r="H1517" i="1"/>
  <c r="H1521" i="1"/>
  <c r="H1525" i="1"/>
  <c r="H1529" i="1"/>
  <c r="H1533" i="1"/>
  <c r="G1541" i="1"/>
  <c r="I1541" i="1" s="1"/>
  <c r="J1541" i="1"/>
  <c r="G1543" i="1"/>
  <c r="I1543" i="1" s="1"/>
  <c r="J1543" i="1"/>
  <c r="G1545" i="1"/>
  <c r="I1545" i="1" s="1"/>
  <c r="J1545" i="1"/>
  <c r="H1549" i="1"/>
  <c r="G1549" i="1"/>
  <c r="H1551" i="1"/>
  <c r="G1551" i="1"/>
  <c r="I1551" i="1" s="1"/>
  <c r="H1553" i="1"/>
  <c r="G1553" i="1"/>
  <c r="H1557" i="1"/>
  <c r="G1557" i="1"/>
  <c r="I1557" i="1" s="1"/>
  <c r="H1559" i="1"/>
  <c r="G1559" i="1"/>
  <c r="H1561" i="1"/>
  <c r="G1561" i="1"/>
  <c r="I1561" i="1" s="1"/>
  <c r="I1565" i="1"/>
  <c r="I1567" i="1"/>
  <c r="I1569" i="1"/>
  <c r="I1573" i="1"/>
  <c r="I1575" i="1"/>
  <c r="I1578" i="1"/>
  <c r="I1580" i="1"/>
  <c r="H1583" i="1"/>
  <c r="G1583" i="1"/>
  <c r="H1587" i="1"/>
  <c r="G1587" i="1"/>
  <c r="F8" i="4"/>
  <c r="D7" i="4"/>
  <c r="F29" i="4"/>
  <c r="F82" i="4"/>
  <c r="D134" i="4"/>
  <c r="F572" i="4"/>
  <c r="D571" i="4"/>
  <c r="H315" i="9"/>
  <c r="H316" i="9"/>
  <c r="E147" i="5"/>
  <c r="I27" i="3"/>
  <c r="I33" i="3"/>
  <c r="D1538" i="1"/>
  <c r="F126" i="4"/>
  <c r="D125" i="4"/>
  <c r="D202" i="4"/>
  <c r="F237" i="4"/>
  <c r="F150" i="5"/>
  <c r="F204" i="5"/>
  <c r="D203" i="5"/>
  <c r="G1479" i="1"/>
  <c r="G1483" i="1"/>
  <c r="G1495" i="1"/>
  <c r="I1548" i="1"/>
  <c r="I1550" i="1"/>
  <c r="I1552" i="1"/>
  <c r="I1554" i="1"/>
  <c r="H1556" i="1"/>
  <c r="G1556" i="1"/>
  <c r="I1558" i="1"/>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F50" i="4"/>
  <c r="D49" i="4"/>
  <c r="F426" i="4"/>
  <c r="D647" i="4"/>
  <c r="F585" i="4"/>
  <c r="D584" i="4"/>
  <c r="F630" i="4"/>
  <c r="D629" i="4"/>
  <c r="F91" i="4"/>
  <c r="E202" i="4"/>
  <c r="D198" i="1" s="1"/>
  <c r="F225" i="4"/>
  <c r="D230" i="4"/>
  <c r="D262" i="4"/>
  <c r="F269" i="4"/>
  <c r="D321" i="4"/>
  <c r="D648" i="4"/>
  <c r="E536" i="4"/>
  <c r="E571" i="4"/>
  <c r="D565" i="1" s="1"/>
  <c r="G156" i="9"/>
  <c r="E156" i="9" s="1"/>
  <c r="B156" i="9" s="1"/>
  <c r="F607" i="4"/>
  <c r="F8" i="5"/>
  <c r="G314" i="9"/>
  <c r="F89" i="5"/>
  <c r="D88" i="5"/>
  <c r="F186" i="5"/>
  <c r="D178" i="5"/>
  <c r="G337" i="9"/>
  <c r="E337" i="9" s="1"/>
  <c r="B337" i="9" s="1"/>
  <c r="F197" i="5"/>
  <c r="F50" i="6"/>
  <c r="D35" i="6"/>
  <c r="G1589" i="1"/>
  <c r="H1592" i="1"/>
  <c r="G1597" i="1"/>
  <c r="H1600" i="1"/>
  <c r="G1605" i="1"/>
  <c r="H1608" i="1"/>
  <c r="G1613" i="1"/>
  <c r="H1616" i="1"/>
  <c r="H1624" i="1"/>
  <c r="G1629" i="1"/>
  <c r="H1632" i="1"/>
  <c r="G1637" i="1"/>
  <c r="H1640" i="1"/>
  <c r="G1645" i="1"/>
  <c r="H1648" i="1"/>
  <c r="G1653" i="1"/>
  <c r="H1656" i="1"/>
  <c r="G1661" i="1"/>
  <c r="D164" i="4"/>
  <c r="F221" i="4"/>
  <c r="E466" i="4"/>
  <c r="D460" i="1" s="1"/>
  <c r="H460" i="1" s="1"/>
  <c r="D597" i="4"/>
  <c r="H314" i="9"/>
  <c r="E88" i="5"/>
  <c r="D1093" i="1" s="1"/>
  <c r="F120" i="5"/>
  <c r="D119" i="5"/>
  <c r="H336" i="9"/>
  <c r="E177" i="5"/>
  <c r="G219" i="9"/>
  <c r="E219" i="9" s="1"/>
  <c r="B219" i="9" s="1"/>
  <c r="D89" i="6"/>
  <c r="F94" i="6"/>
  <c r="B32" i="9"/>
  <c r="B40" i="9"/>
  <c r="B48" i="9"/>
  <c r="B56" i="9"/>
  <c r="B64" i="9"/>
  <c r="B72" i="9"/>
  <c r="B80" i="9"/>
  <c r="B88" i="9"/>
  <c r="B96" i="9"/>
  <c r="B104" i="9"/>
  <c r="B112" i="9"/>
  <c r="B120" i="9"/>
  <c r="D70" i="5"/>
  <c r="D5" i="6"/>
  <c r="F115" i="6"/>
  <c r="D114" i="6"/>
  <c r="D44" i="8"/>
  <c r="I10" i="9"/>
  <c r="D12" i="5"/>
  <c r="D135" i="5"/>
  <c r="D219" i="5"/>
  <c r="F297" i="5"/>
  <c r="D296" i="5"/>
  <c r="E35" i="6"/>
  <c r="E114" i="6"/>
  <c r="H310" i="9"/>
  <c r="G310" i="9"/>
  <c r="H309" i="9"/>
  <c r="M228" i="9"/>
  <c r="G309" i="9"/>
  <c r="E309" i="9" s="1"/>
  <c r="B309" i="9" s="1"/>
  <c r="L228"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180" i="9"/>
  <c r="E180" i="9" s="1"/>
  <c r="B180" i="9" s="1"/>
  <c r="H179" i="9"/>
  <c r="G221" i="9"/>
  <c r="E221" i="9" s="1"/>
  <c r="B221" i="9" s="1"/>
  <c r="G179" i="9"/>
  <c r="E179" i="9" s="1"/>
  <c r="B179" i="9" s="1"/>
  <c r="G177" i="9"/>
  <c r="E177" i="9" s="1"/>
  <c r="B177" i="9" s="1"/>
  <c r="G175" i="9"/>
  <c r="E175" i="9" s="1"/>
  <c r="B175" i="9" s="1"/>
  <c r="G301" i="9"/>
  <c r="E301" i="9" s="1"/>
  <c r="B301" i="9" s="1"/>
  <c r="G223" i="9"/>
  <c r="E223" i="9" s="1"/>
  <c r="B223" i="9" s="1"/>
  <c r="G225" i="9"/>
  <c r="E225" i="9" s="1"/>
  <c r="B225" i="9" s="1"/>
  <c r="G217" i="9"/>
  <c r="E217" i="9" s="1"/>
  <c r="B217" i="9" s="1"/>
  <c r="G178" i="9"/>
  <c r="E178" i="9" s="1"/>
  <c r="B178" i="9" s="1"/>
  <c r="G176" i="9"/>
  <c r="E176" i="9" s="1"/>
  <c r="B176" i="9" s="1"/>
  <c r="G174" i="9"/>
  <c r="E174" i="9" s="1"/>
  <c r="B174" i="9" s="1"/>
  <c r="B28" i="9"/>
  <c r="B44" i="9"/>
  <c r="B52" i="9"/>
  <c r="B60" i="9"/>
  <c r="B68" i="9"/>
  <c r="B76" i="9"/>
  <c r="B84" i="9"/>
  <c r="B92" i="9"/>
  <c r="B100" i="9"/>
  <c r="B108" i="9"/>
  <c r="G227" i="9"/>
  <c r="E227" i="9" s="1"/>
  <c r="B227" i="9" s="1"/>
  <c r="B143" i="9"/>
  <c r="B151" i="9"/>
  <c r="E165" i="9"/>
  <c r="B165" i="9" s="1"/>
  <c r="G315" i="9"/>
  <c r="G316" i="9"/>
  <c r="B163" i="9"/>
  <c r="B171" i="9"/>
  <c r="B270" i="9"/>
  <c r="B277" i="9"/>
  <c r="B278" i="9"/>
  <c r="B285" i="9"/>
  <c r="B286" i="9"/>
  <c r="B318" i="9"/>
  <c r="B330" i="9"/>
  <c r="F230" i="9"/>
  <c r="B230" i="9" s="1"/>
  <c r="F231" i="9"/>
  <c r="B231" i="9" s="1"/>
  <c r="F235" i="9"/>
  <c r="B235" i="9" s="1"/>
  <c r="F238" i="9"/>
  <c r="B238" i="9" s="1"/>
  <c r="F239" i="9"/>
  <c r="B239" i="9" s="1"/>
  <c r="B244" i="9"/>
  <c r="F247" i="9"/>
  <c r="B247" i="9" s="1"/>
  <c r="B252" i="9"/>
  <c r="F255" i="9"/>
  <c r="B255" i="9" s="1"/>
  <c r="F263" i="9"/>
  <c r="B263" i="9" s="1"/>
  <c r="F271" i="9"/>
  <c r="B271" i="9" s="1"/>
  <c r="F279" i="9"/>
  <c r="B279" i="9" s="1"/>
  <c r="B241" i="9"/>
  <c r="B242" i="9"/>
  <c r="B249" i="9"/>
  <c r="B250" i="9"/>
  <c r="B257" i="9"/>
  <c r="B258" i="9"/>
  <c r="B265" i="9"/>
  <c r="B266" i="9"/>
  <c r="B273" i="9"/>
  <c r="B281" i="9"/>
  <c r="B289" i="9"/>
  <c r="B290" i="9"/>
  <c r="B294" i="9"/>
  <c r="F298" i="9"/>
  <c r="E312" i="9"/>
  <c r="B312" i="9" s="1"/>
  <c r="E320" i="9"/>
  <c r="B320" i="9" s="1"/>
  <c r="E332" i="9"/>
  <c r="B332" i="9" s="1"/>
  <c r="F255" i="5" l="1"/>
  <c r="E251" i="5"/>
  <c r="F251" i="5" s="1"/>
  <c r="E316" i="9"/>
  <c r="B316" i="9" s="1"/>
  <c r="E315" i="9"/>
  <c r="B315" i="9" s="1"/>
  <c r="H1141" i="1"/>
  <c r="G1141" i="1"/>
  <c r="H1076" i="1"/>
  <c r="G1076" i="1"/>
  <c r="E7" i="5"/>
  <c r="D45" i="8"/>
  <c r="H1628" i="1"/>
  <c r="G343" i="9"/>
  <c r="E343" i="9" s="1"/>
  <c r="B343" i="9" s="1"/>
  <c r="G1604" i="1"/>
  <c r="E141" i="6"/>
  <c r="I31" i="3" s="1"/>
  <c r="H356" i="1"/>
  <c r="G356" i="1"/>
  <c r="E360" i="4"/>
  <c r="E417" i="4" s="1"/>
  <c r="D412" i="1" s="1"/>
  <c r="G217" i="1"/>
  <c r="H217" i="1"/>
  <c r="H122" i="1"/>
  <c r="G122" i="1"/>
  <c r="G78" i="1"/>
  <c r="E6" i="4"/>
  <c r="D3" i="1"/>
  <c r="G4" i="1"/>
  <c r="H4" i="1"/>
  <c r="F12" i="5"/>
  <c r="C1017" i="1"/>
  <c r="D69" i="5"/>
  <c r="F70" i="5"/>
  <c r="C1075" i="1"/>
  <c r="I24" i="3"/>
  <c r="D1181" i="1"/>
  <c r="D7" i="5"/>
  <c r="F49" i="4"/>
  <c r="C45" i="1"/>
  <c r="G1539" i="1"/>
  <c r="H1539" i="1"/>
  <c r="H579" i="1"/>
  <c r="F296" i="5"/>
  <c r="C1300" i="1"/>
  <c r="F373" i="4"/>
  <c r="C368" i="1"/>
  <c r="D360" i="4"/>
  <c r="E430" i="4"/>
  <c r="F571" i="4"/>
  <c r="C565" i="1"/>
  <c r="G304" i="1"/>
  <c r="H304" i="1"/>
  <c r="G460" i="1"/>
  <c r="H421" i="1"/>
  <c r="G421" i="1"/>
  <c r="E152" i="4"/>
  <c r="F584" i="4"/>
  <c r="C578" i="1"/>
  <c r="F125" i="4"/>
  <c r="C121" i="1"/>
  <c r="F134" i="4"/>
  <c r="C130" i="1"/>
  <c r="H341" i="1"/>
  <c r="G341" i="1"/>
  <c r="F114" i="6"/>
  <c r="H30" i="3"/>
  <c r="C1510" i="1"/>
  <c r="F88" i="5"/>
  <c r="C1093" i="1"/>
  <c r="E535" i="4"/>
  <c r="D530" i="1"/>
  <c r="F262" i="4"/>
  <c r="C258" i="1"/>
  <c r="D1537" i="1"/>
  <c r="G346" i="9"/>
  <c r="E346" i="9" s="1"/>
  <c r="H33" i="3"/>
  <c r="C1538" i="1"/>
  <c r="I30" i="3"/>
  <c r="D1510" i="1"/>
  <c r="G339" i="9"/>
  <c r="E339" i="9" s="1"/>
  <c r="B339" i="9" s="1"/>
  <c r="F219" i="5"/>
  <c r="C1223" i="1"/>
  <c r="F89" i="6"/>
  <c r="C1485" i="1"/>
  <c r="F119" i="5"/>
  <c r="C1124" i="1"/>
  <c r="E69" i="5"/>
  <c r="F648" i="4"/>
  <c r="C642" i="1"/>
  <c r="F230" i="4"/>
  <c r="C226" i="1"/>
  <c r="F629" i="4"/>
  <c r="C623" i="1"/>
  <c r="F647" i="4"/>
  <c r="C641" i="1"/>
  <c r="I1581" i="1"/>
  <c r="I1576" i="1"/>
  <c r="I1570" i="1"/>
  <c r="I1566" i="1"/>
  <c r="G338" i="9"/>
  <c r="E338" i="9" s="1"/>
  <c r="B338" i="9" s="1"/>
  <c r="F203" i="5"/>
  <c r="C1207" i="1"/>
  <c r="F147" i="5"/>
  <c r="D1152" i="1"/>
  <c r="I1559" i="1"/>
  <c r="I1553" i="1"/>
  <c r="I1549" i="1"/>
  <c r="F430" i="4"/>
  <c r="C424" i="1"/>
  <c r="D535" i="4"/>
  <c r="D639" i="4" s="1"/>
  <c r="I1542" i="1"/>
  <c r="H24" i="9"/>
  <c r="G24" i="9"/>
  <c r="D152" i="4"/>
  <c r="F153" i="4"/>
  <c r="C149" i="1"/>
  <c r="I1544" i="1"/>
  <c r="F597" i="4"/>
  <c r="C591" i="1"/>
  <c r="F273" i="4"/>
  <c r="C269" i="1"/>
  <c r="I40" i="3"/>
  <c r="C1622" i="1"/>
  <c r="F228" i="9"/>
  <c r="E310" i="9"/>
  <c r="B310" i="9" s="1"/>
  <c r="I28" i="3"/>
  <c r="D1431" i="1"/>
  <c r="F135" i="5"/>
  <c r="C1140" i="1"/>
  <c r="H19" i="9"/>
  <c r="E19" i="9" s="1"/>
  <c r="B19" i="9" s="1"/>
  <c r="K1481" i="9"/>
  <c r="G344" i="9"/>
  <c r="E344" i="9" s="1"/>
  <c r="B344" i="9" s="1"/>
  <c r="I39" i="3"/>
  <c r="C1621" i="1"/>
  <c r="G348" i="9"/>
  <c r="E348" i="9" s="1"/>
  <c r="D141" i="6"/>
  <c r="F5" i="6"/>
  <c r="H27" i="3"/>
  <c r="C1401" i="1"/>
  <c r="I22" i="3"/>
  <c r="D1012" i="1"/>
  <c r="F164" i="4"/>
  <c r="C160" i="1"/>
  <c r="F35" i="6"/>
  <c r="H28" i="3"/>
  <c r="C1431" i="1"/>
  <c r="G336" i="9"/>
  <c r="E336" i="9" s="1"/>
  <c r="B336" i="9" s="1"/>
  <c r="F178" i="5"/>
  <c r="D177" i="5"/>
  <c r="C1182" i="1"/>
  <c r="E314" i="9"/>
  <c r="B314" i="9" s="1"/>
  <c r="F321" i="4"/>
  <c r="C316" i="1"/>
  <c r="F202" i="4"/>
  <c r="C198" i="1"/>
  <c r="D355" i="1"/>
  <c r="D6" i="4"/>
  <c r="F7" i="4"/>
  <c r="C3" i="1"/>
  <c r="H344" i="1"/>
  <c r="G344" i="1"/>
  <c r="H150" i="1"/>
  <c r="G150" i="1"/>
  <c r="D308" i="4"/>
  <c r="D1255" i="1" l="1"/>
  <c r="E6" i="5"/>
  <c r="D1011" i="1" s="1"/>
  <c r="E176" i="5"/>
  <c r="D1180" i="1" s="1"/>
  <c r="I25" i="3"/>
  <c r="G1255" i="1"/>
  <c r="H1255" i="1"/>
  <c r="E418" i="4"/>
  <c r="D413" i="1" s="1"/>
  <c r="E422" i="4"/>
  <c r="D2" i="1"/>
  <c r="I17" i="3"/>
  <c r="F639" i="4"/>
  <c r="C633" i="1"/>
  <c r="D422" i="4"/>
  <c r="F6" i="4"/>
  <c r="H17" i="3"/>
  <c r="C2" i="1"/>
  <c r="H198" i="1"/>
  <c r="G198" i="1"/>
  <c r="H160" i="1"/>
  <c r="G160" i="1"/>
  <c r="F141" i="6"/>
  <c r="H31" i="3"/>
  <c r="C1537" i="1"/>
  <c r="B228" i="9"/>
  <c r="E24" i="9"/>
  <c r="H623" i="1"/>
  <c r="G623" i="1"/>
  <c r="H642" i="1"/>
  <c r="G642" i="1"/>
  <c r="G1538" i="1"/>
  <c r="H1538" i="1"/>
  <c r="E640" i="4"/>
  <c r="D634" i="1" s="1"/>
  <c r="D529" i="1"/>
  <c r="H130" i="1"/>
  <c r="G130" i="1"/>
  <c r="G578" i="1"/>
  <c r="H578" i="1"/>
  <c r="E299" i="4"/>
  <c r="I18" i="3"/>
  <c r="D148" i="1"/>
  <c r="E639" i="4"/>
  <c r="D633" i="1" s="1"/>
  <c r="D424" i="1"/>
  <c r="H1300" i="1"/>
  <c r="G1300" i="1"/>
  <c r="D417" i="4"/>
  <c r="F308" i="4"/>
  <c r="C303" i="1"/>
  <c r="E347" i="9"/>
  <c r="B348" i="9"/>
  <c r="H1622" i="1"/>
  <c r="G1622" i="1"/>
  <c r="H591" i="1"/>
  <c r="G591" i="1"/>
  <c r="G149" i="1"/>
  <c r="H149" i="1"/>
  <c r="G1152" i="1"/>
  <c r="H1152" i="1"/>
  <c r="G1485" i="1"/>
  <c r="H1485" i="1"/>
  <c r="H258" i="1"/>
  <c r="G258" i="1"/>
  <c r="H1093" i="1"/>
  <c r="G1093" i="1"/>
  <c r="D418" i="4"/>
  <c r="F360" i="4"/>
  <c r="C355" i="1"/>
  <c r="H45" i="1"/>
  <c r="G45" i="1"/>
  <c r="F69" i="5"/>
  <c r="C1074" i="1"/>
  <c r="H23" i="3"/>
  <c r="H9" i="3"/>
  <c r="H1401" i="1"/>
  <c r="G1401" i="1"/>
  <c r="G3" i="1"/>
  <c r="H3" i="1"/>
  <c r="G316" i="1"/>
  <c r="H316" i="1"/>
  <c r="F177" i="5"/>
  <c r="D176" i="5"/>
  <c r="H24" i="3"/>
  <c r="C1181" i="1"/>
  <c r="H1621" i="1"/>
  <c r="G1621" i="1"/>
  <c r="H11" i="3"/>
  <c r="D640" i="4"/>
  <c r="F535" i="4"/>
  <c r="C529" i="1"/>
  <c r="G641" i="1"/>
  <c r="H641" i="1"/>
  <c r="G226" i="1"/>
  <c r="H226" i="1"/>
  <c r="I23" i="3"/>
  <c r="D1074" i="1"/>
  <c r="B346" i="9"/>
  <c r="E345" i="9"/>
  <c r="I10" i="3" s="1"/>
  <c r="H121" i="1"/>
  <c r="G121" i="1"/>
  <c r="H565" i="1"/>
  <c r="G565" i="1"/>
  <c r="G368" i="1"/>
  <c r="H368" i="1"/>
  <c r="H1017" i="1"/>
  <c r="G1017" i="1"/>
  <c r="H1182" i="1"/>
  <c r="G1182" i="1"/>
  <c r="H1431" i="1"/>
  <c r="G1431" i="1"/>
  <c r="G1140" i="1"/>
  <c r="H1140" i="1"/>
  <c r="H269" i="1"/>
  <c r="G269" i="1"/>
  <c r="D299" i="4"/>
  <c r="D300" i="4" s="1"/>
  <c r="F152" i="4"/>
  <c r="H18" i="3"/>
  <c r="C148" i="1"/>
  <c r="G424" i="1"/>
  <c r="H424" i="1"/>
  <c r="H1207" i="1"/>
  <c r="G1207" i="1"/>
  <c r="H1124" i="1"/>
  <c r="G1124" i="1"/>
  <c r="H1223" i="1"/>
  <c r="G1223" i="1"/>
  <c r="H530" i="1"/>
  <c r="G530" i="1"/>
  <c r="G1510" i="1"/>
  <c r="H1510" i="1"/>
  <c r="E342" i="9"/>
  <c r="D6" i="5"/>
  <c r="F7" i="5"/>
  <c r="H22" i="3"/>
  <c r="C1012" i="1"/>
  <c r="G1075" i="1"/>
  <c r="H1075" i="1"/>
  <c r="H299" i="9" l="1"/>
  <c r="E643" i="4"/>
  <c r="D637" i="1" s="1"/>
  <c r="D417" i="1"/>
  <c r="C296" i="1"/>
  <c r="N3" i="9"/>
  <c r="I11" i="3"/>
  <c r="K3" i="9"/>
  <c r="I9" i="3"/>
  <c r="F418" i="4"/>
  <c r="C413" i="1"/>
  <c r="G1537" i="1"/>
  <c r="H1537" i="1"/>
  <c r="F417" i="4"/>
  <c r="C412" i="1"/>
  <c r="H2" i="1"/>
  <c r="G2" i="1"/>
  <c r="F176" i="5"/>
  <c r="C1180" i="1"/>
  <c r="H303" i="1"/>
  <c r="G303" i="1"/>
  <c r="B24" i="9"/>
  <c r="H633" i="1"/>
  <c r="G633" i="1"/>
  <c r="F422" i="4"/>
  <c r="D643" i="4"/>
  <c r="C417" i="1"/>
  <c r="G306" i="9"/>
  <c r="E306" i="9" s="1"/>
  <c r="B306" i="9" s="1"/>
  <c r="G299" i="9"/>
  <c r="F6" i="5"/>
  <c r="C1011" i="1"/>
  <c r="H529" i="1"/>
  <c r="G529" i="1"/>
  <c r="H1012" i="1"/>
  <c r="G1012" i="1"/>
  <c r="D423" i="4"/>
  <c r="F299" i="4"/>
  <c r="C295" i="1"/>
  <c r="D301" i="4"/>
  <c r="G148" i="1"/>
  <c r="H148" i="1"/>
  <c r="F640" i="4"/>
  <c r="C634" i="1"/>
  <c r="G1181" i="1"/>
  <c r="H1181" i="1"/>
  <c r="G1074" i="1"/>
  <c r="H1074" i="1"/>
  <c r="H355" i="1"/>
  <c r="G355" i="1"/>
  <c r="E301" i="4"/>
  <c r="D297" i="1" s="1"/>
  <c r="E423" i="4"/>
  <c r="D295" i="1"/>
  <c r="E300" i="4"/>
  <c r="D296" i="1" s="1"/>
  <c r="E299" i="9" l="1"/>
  <c r="B299" i="9" s="1"/>
  <c r="H1180" i="1"/>
  <c r="G1180" i="1"/>
  <c r="D644" i="4"/>
  <c r="D645" i="4" s="1"/>
  <c r="D425" i="4"/>
  <c r="F423" i="4"/>
  <c r="C418" i="1"/>
  <c r="G20" i="9"/>
  <c r="E425" i="4"/>
  <c r="D420" i="1" s="1"/>
  <c r="E644" i="4"/>
  <c r="D418" i="1"/>
  <c r="H20" i="9"/>
  <c r="E424" i="4"/>
  <c r="D419" i="1" s="1"/>
  <c r="H634" i="1"/>
  <c r="G634" i="1"/>
  <c r="F301" i="4"/>
  <c r="C297" i="1"/>
  <c r="G1011" i="1"/>
  <c r="H1011" i="1"/>
  <c r="H8" i="3"/>
  <c r="H417" i="1"/>
  <c r="G417" i="1"/>
  <c r="H413" i="1"/>
  <c r="G413" i="1"/>
  <c r="G295" i="1"/>
  <c r="H295" i="1"/>
  <c r="F643" i="4"/>
  <c r="C637" i="1"/>
  <c r="H296" i="1"/>
  <c r="G296" i="1"/>
  <c r="D424" i="4"/>
  <c r="H412" i="1"/>
  <c r="G412" i="1"/>
  <c r="F300" i="4"/>
  <c r="G637" i="1" l="1"/>
  <c r="H637" i="1"/>
  <c r="H297" i="1"/>
  <c r="G297" i="1"/>
  <c r="F425" i="4"/>
  <c r="C420" i="1"/>
  <c r="M3" i="9"/>
  <c r="E20" i="9"/>
  <c r="B20" i="9" s="1"/>
  <c r="D646" i="4"/>
  <c r="F644" i="4"/>
  <c r="C638" i="1"/>
  <c r="F424" i="4"/>
  <c r="C419" i="1"/>
  <c r="D649" i="4"/>
  <c r="C639" i="1"/>
  <c r="G418" i="1"/>
  <c r="H418" i="1"/>
  <c r="E646" i="4"/>
  <c r="D638" i="1"/>
  <c r="E645" i="4"/>
  <c r="F645" i="4" s="1"/>
  <c r="H638" i="1" l="1"/>
  <c r="G638" i="1"/>
  <c r="H334" i="9"/>
  <c r="G334" i="9"/>
  <c r="E649" i="4"/>
  <c r="F649" i="4" s="1"/>
  <c r="D639" i="1"/>
  <c r="G639" i="1" s="1"/>
  <c r="H419" i="1"/>
  <c r="G419" i="1"/>
  <c r="F646" i="4"/>
  <c r="D650" i="4"/>
  <c r="C640" i="1"/>
  <c r="H420" i="1"/>
  <c r="G420" i="1"/>
  <c r="E650" i="4"/>
  <c r="D640" i="1"/>
  <c r="H19" i="3"/>
  <c r="C643" i="1"/>
  <c r="E334" i="9" l="1"/>
  <c r="B334" i="9" s="1"/>
  <c r="H639" i="1"/>
  <c r="G297" i="9"/>
  <c r="E297" i="9" s="1"/>
  <c r="B297" i="9" s="1"/>
  <c r="I20" i="3"/>
  <c r="D644" i="1"/>
  <c r="F650" i="4"/>
  <c r="H20" i="3"/>
  <c r="C644" i="1"/>
  <c r="H640" i="1"/>
  <c r="G640" i="1"/>
  <c r="I19" i="3"/>
  <c r="D643" i="1"/>
  <c r="G643" i="1" s="1"/>
  <c r="E298" i="9" l="1"/>
  <c r="I8" i="3" s="1"/>
  <c r="H7" i="3"/>
  <c r="J3" i="9" s="1"/>
  <c r="H643" i="1"/>
  <c r="H644" i="1"/>
  <c r="G644" i="1"/>
  <c r="G295" i="9" l="1"/>
  <c r="L293" i="9"/>
  <c r="F293" i="9" s="1"/>
  <c r="H295" i="9"/>
  <c r="G18" i="9"/>
  <c r="H18" i="9"/>
  <c r="I13" i="9"/>
  <c r="K11" i="9"/>
  <c r="J8" i="9"/>
  <c r="I5" i="9"/>
  <c r="K12" i="9"/>
  <c r="I6" i="9"/>
  <c r="J17" i="9"/>
  <c r="G15" i="9"/>
  <c r="J9" i="9"/>
  <c r="G22" i="9"/>
  <c r="M16" i="9"/>
  <c r="H15" i="9"/>
  <c r="J13" i="9"/>
  <c r="I8" i="9"/>
  <c r="K9" i="9"/>
  <c r="H21" i="9"/>
  <c r="G16" i="9"/>
  <c r="G17" i="9"/>
  <c r="K8" i="9"/>
  <c r="J11" i="9"/>
  <c r="K6" i="9"/>
  <c r="I11" i="9"/>
  <c r="M15" i="9"/>
  <c r="H22" i="9"/>
  <c r="I17" i="9"/>
  <c r="G21" i="9"/>
  <c r="L15" i="9"/>
  <c r="J5" i="9"/>
  <c r="H16" i="9"/>
  <c r="I12" i="9"/>
  <c r="J7" i="9"/>
  <c r="K13" i="9"/>
  <c r="I7" i="9"/>
  <c r="K7" i="9"/>
  <c r="J6" i="9"/>
  <c r="I9" i="9"/>
  <c r="H17" i="9"/>
  <c r="K10" i="9"/>
  <c r="J12" i="9"/>
  <c r="L16" i="9"/>
  <c r="J10" i="9"/>
  <c r="K5" i="9"/>
  <c r="F15" i="9" l="1"/>
  <c r="E18" i="9"/>
  <c r="B18" i="9" s="1"/>
  <c r="F16" i="9"/>
  <c r="E9" i="9"/>
  <c r="B9" i="9" s="1"/>
  <c r="E21" i="9"/>
  <c r="B21" i="9" s="1"/>
  <c r="E11" i="9"/>
  <c r="B11" i="9" s="1"/>
  <c r="E12" i="9"/>
  <c r="B12" i="9" s="1"/>
  <c r="E17" i="9"/>
  <c r="B17" i="9" s="1"/>
  <c r="E8" i="9"/>
  <c r="B8" i="9" s="1"/>
  <c r="E22" i="9"/>
  <c r="B22" i="9" s="1"/>
  <c r="E6" i="9"/>
  <c r="B6" i="9" s="1"/>
  <c r="E10" i="9"/>
  <c r="B10" i="9" s="1"/>
  <c r="E7" i="9"/>
  <c r="B7" i="9" s="1"/>
  <c r="E16" i="9"/>
  <c r="E13" i="9"/>
  <c r="B13" i="9" s="1"/>
  <c r="B293" i="9"/>
  <c r="F23" i="9"/>
  <c r="E15" i="9"/>
  <c r="E5" i="9"/>
  <c r="E295" i="9"/>
  <c r="B16" i="9" l="1"/>
  <c r="F14" i="9"/>
  <c r="F3" i="9" s="1"/>
  <c r="B5" i="9"/>
  <c r="E4" i="9"/>
  <c r="B295" i="9"/>
  <c r="E23" i="9"/>
  <c r="I7" i="3" s="1"/>
  <c r="E14" i="9"/>
  <c r="I13" i="3" s="1"/>
  <c r="B15" i="9"/>
  <c r="E3" i="9" l="1"/>
</calcChain>
</file>

<file path=xl/sharedStrings.xml><?xml version="1.0" encoding="utf-8"?>
<sst xmlns="http://schemas.openxmlformats.org/spreadsheetml/2006/main" count="4733" uniqueCount="3657">
  <si>
    <t>Obveznik:</t>
  </si>
  <si>
    <t>32867 - OPĆINA DEKANOVEC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</si>
  <si>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</si>
  <si>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</si>
  <si>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</si>
  <si>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</si>
  <si>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</si>
  <si>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</si>
  <si>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</si>
  <si>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</si>
  <si>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</si>
  <si>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</si>
  <si>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</si>
  <si>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</si>
  <si>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</si>
  <si>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</si>
  <si>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</si>
  <si>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</si>
  <si>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</si>
  <si>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</si>
  <si>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</si>
  <si>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</si>
  <si>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</si>
  <si>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</si>
  <si>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</si>
  <si>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</si>
  <si>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</si>
  <si>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</si>
  <si>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</si>
  <si>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</si>
  <si>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</si>
  <si>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</si>
  <si>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</si>
  <si>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</si>
  <si>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</si>
  <si>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</si>
  <si>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</si>
  <si>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</si>
  <si>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</si>
  <si>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</si>
  <si>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</si>
  <si>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</si>
  <si>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</si>
  <si>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</si>
  <si>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</si>
  <si>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</si>
  <si>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</si>
  <si>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</si>
  <si>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</si>
  <si>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</si>
  <si>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</si>
  <si>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</si>
  <si>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</si>
  <si>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</si>
  <si>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</si>
  <si>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</si>
  <si>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</si>
  <si>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</si>
  <si>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</si>
  <si>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</si>
  <si>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</si>
  <si>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</si>
  <si>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</si>
  <si>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</si>
  <si>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</si>
  <si>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</si>
  <si>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</si>
  <si>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</si>
  <si>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</si>
  <si>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</si>
  <si>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</si>
  <si>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</si>
  <si>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</si>
  <si>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</si>
  <si>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</si>
  <si>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</si>
  <si>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</si>
  <si>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</si>
  <si>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</si>
  <si>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</si>
  <si>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</si>
  <si>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</si>
  <si>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</si>
  <si>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</si>
  <si>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</si>
  <si>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</si>
  <si>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</si>
  <si>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</si>
  <si>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</si>
  <si>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</si>
  <si>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</si>
  <si>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</si>
  <si>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</si>
  <si>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</si>
  <si>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</si>
  <si>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</si>
  <si>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</si>
  <si>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</si>
  <si>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</si>
  <si>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</si>
  <si>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</si>
  <si>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</si>
  <si>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</si>
  <si>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</si>
  <si>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</si>
  <si>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</si>
  <si>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</si>
  <si>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</si>
  <si>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</si>
  <si>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</si>
  <si>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</si>
  <si>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</si>
  <si>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</si>
  <si>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</si>
  <si>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</si>
  <si>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</si>
  <si>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</si>
  <si>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</si>
  <si>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</si>
  <si>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</si>
  <si>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</si>
  <si>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</si>
  <si>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</si>
  <si>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</si>
  <si>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</si>
  <si>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</si>
  <si>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</si>
  <si>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</si>
  <si>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</si>
  <si>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</si>
  <si>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</si>
  <si>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</si>
  <si>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</si>
  <si>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</si>
  <si>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</si>
  <si>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</si>
  <si>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</si>
  <si>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</si>
  <si>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</si>
  <si>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</si>
  <si>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</si>
  <si>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</si>
  <si>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</si>
  <si>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</si>
  <si>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</si>
  <si>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</si>
  <si>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</si>
  <si>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</si>
  <si>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</si>
  <si>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</si>
  <si>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</si>
  <si>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</si>
  <si>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</si>
  <si>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</si>
  <si>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</si>
  <si>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</si>
  <si>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</si>
  <si>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</si>
  <si>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</si>
  <si>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</si>
  <si>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</si>
  <si>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</si>
  <si>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</si>
  <si>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</si>
  <si>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</si>
  <si>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</si>
  <si>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</si>
  <si>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</si>
  <si>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</si>
  <si>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</si>
  <si>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</si>
  <si>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</si>
  <si>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</si>
  <si>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</si>
  <si>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</si>
  <si>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</si>
  <si>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</si>
  <si>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</si>
  <si>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</si>
  <si>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</si>
  <si>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</si>
  <si>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</si>
  <si>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</si>
  <si>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</si>
  <si>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</si>
  <si>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</si>
  <si>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</si>
  <si>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</si>
  <si>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</si>
  <si>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</si>
  <si>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</si>
  <si>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</si>
  <si>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</si>
  <si>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</si>
  <si>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</si>
  <si>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</si>
  <si>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</si>
  <si>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</si>
  <si>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</si>
  <si>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</si>
  <si>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</si>
  <si>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</si>
  <si>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</si>
  <si>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</si>
  <si>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</si>
  <si>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</si>
  <si>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</si>
  <si>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</si>
  <si>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</si>
  <si>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</si>
  <si>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</si>
  <si>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</si>
  <si>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</si>
  <si>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</si>
  <si>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</si>
  <si>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</si>
  <si>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</si>
  <si>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</si>
  <si>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</si>
  <si>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</si>
  <si>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</si>
  <si>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</si>
  <si>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</si>
  <si>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</si>
  <si>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</si>
  <si>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</si>
  <si>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</si>
  <si>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</si>
  <si>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</si>
  <si>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</si>
  <si>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</si>
  <si>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</si>
  <si>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</si>
  <si>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</si>
  <si>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</si>
  <si>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</si>
  <si>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</si>
  <si>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</si>
  <si>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</si>
  <si>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</si>
  <si>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</si>
  <si>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</si>
  <si>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</si>
  <si>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</si>
  <si>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</si>
  <si>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</si>
  <si>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</si>
  <si>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</si>
  <si>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</si>
  <si>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</si>
  <si>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</si>
  <si>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</si>
  <si>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</si>
  <si>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</si>
  <si>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</si>
  <si>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</si>
  <si>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</si>
  <si>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</si>
  <si>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</si>
  <si>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</si>
  <si>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</si>
  <si>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</si>
  <si>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</si>
  <si>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</si>
  <si>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</si>
  <si>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</si>
  <si>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</si>
  <si>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</si>
  <si>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</si>
  <si>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</si>
  <si>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</si>
  <si>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</si>
  <si>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</si>
  <si>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</si>
  <si>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</si>
  <si>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</si>
  <si>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</si>
  <si>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</si>
  <si>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</si>
  <si>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</si>
  <si>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</si>
  <si>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</si>
  <si>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</si>
  <si>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</si>
  <si>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</si>
  <si>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</si>
  <si>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</si>
  <si>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</si>
  <si>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</si>
  <si>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</si>
  <si>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</si>
  <si>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</si>
  <si>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</si>
  <si>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</si>
  <si>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</si>
  <si>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</si>
  <si>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</si>
  <si>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</si>
  <si>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</si>
  <si>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</si>
  <si>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</si>
  <si>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</si>
  <si>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</si>
  <si>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</si>
  <si>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</si>
  <si>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</si>
  <si>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</si>
  <si>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</si>
  <si>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</si>
  <si>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</si>
  <si>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</si>
  <si>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</si>
  <si>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</si>
  <si>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</si>
  <si>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</si>
  <si>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</si>
  <si>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</si>
  <si>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</si>
  <si>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</si>
  <si>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</si>
  <si>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</si>
  <si>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</si>
  <si>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</si>
  <si>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</si>
  <si>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</si>
  <si>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</si>
  <si>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</si>
  <si>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</si>
  <si>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</si>
  <si>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</si>
  <si>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</si>
  <si>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</si>
  <si>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</si>
  <si>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</si>
  <si>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</si>
  <si>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</si>
  <si>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</si>
  <si>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</si>
  <si>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</si>
  <si>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</si>
  <si>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</si>
  <si>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</si>
  <si>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</si>
  <si>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</si>
  <si>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</si>
  <si>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</si>
  <si>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</si>
  <si>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</si>
  <si>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</si>
  <si>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</si>
  <si>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</si>
  <si>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</si>
  <si>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</si>
  <si>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</si>
  <si>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</si>
  <si>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</si>
  <si>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</si>
  <si>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</si>
  <si>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</si>
  <si>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</si>
  <si>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</si>
  <si>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</si>
  <si>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</si>
  <si>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</si>
  <si>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</si>
  <si>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</si>
  <si>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</si>
  <si>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</si>
  <si>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</si>
  <si>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</si>
  <si>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</si>
  <si>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</si>
  <si>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</si>
  <si>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</si>
  <si>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</si>
  <si>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</si>
  <si>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</si>
  <si>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</si>
  <si>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</si>
  <si>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</si>
  <si>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</si>
  <si>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</si>
  <si>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</si>
  <si>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</si>
  <si>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</si>
  <si>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</si>
  <si>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</si>
  <si>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</si>
  <si>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</si>
  <si>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</si>
  <si>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</si>
  <si>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</si>
  <si>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</si>
  <si>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</si>
  <si>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</si>
  <si>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</si>
  <si>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</si>
  <si>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</si>
  <si>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</si>
  <si>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</si>
  <si>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</si>
  <si>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</si>
  <si>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</si>
  <si>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</si>
  <si>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</si>
  <si>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</si>
  <si>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</si>
  <si>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</si>
  <si>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</si>
  <si>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</si>
  <si>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</si>
  <si>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</si>
  <si>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</si>
  <si>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</si>
  <si>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</si>
  <si>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</si>
  <si>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</si>
  <si>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</si>
  <si>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</si>
  <si>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</si>
  <si>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</si>
  <si>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</si>
  <si>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</si>
  <si>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</si>
  <si>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</si>
  <si>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</si>
  <si>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</si>
  <si>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</si>
  <si>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</si>
  <si>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</si>
  <si>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</si>
  <si>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</si>
  <si>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</si>
  <si>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</si>
  <si>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</si>
  <si>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</si>
  <si>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</si>
  <si>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</si>
  <si>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</si>
  <si>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</si>
  <si>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</si>
  <si>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</si>
  <si>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</si>
  <si>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</si>
  <si>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</si>
  <si>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</si>
  <si>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</si>
  <si>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</si>
  <si>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</si>
  <si>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</si>
  <si>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</si>
  <si>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</si>
  <si>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</si>
  <si>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</si>
  <si>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</si>
  <si>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</si>
  <si>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</si>
  <si>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</si>
  <si>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</si>
  <si>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</si>
  <si>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</si>
  <si>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</si>
  <si>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</si>
  <si>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</si>
  <si>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</si>
  <si>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</si>
  <si>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</si>
  <si>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</si>
  <si>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</si>
  <si>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</si>
  <si>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</si>
  <si>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</si>
  <si>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</si>
  <si>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</si>
  <si>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</si>
  <si>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</si>
  <si>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</si>
  <si>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</si>
  <si>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</si>
  <si>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</si>
  <si>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</si>
  <si>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</si>
  <si>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</si>
  <si>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</si>
  <si>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</si>
  <si>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</si>
  <si>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</si>
  <si>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</si>
  <si>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</si>
  <si>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</si>
  <si>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</si>
  <si>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</si>
  <si>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</si>
  <si>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</si>
  <si>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</si>
  <si>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</si>
  <si>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</si>
  <si>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</si>
  <si>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</si>
  <si>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</si>
  <si>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</si>
  <si>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</si>
  <si>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</si>
  <si>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</si>
  <si>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</si>
  <si>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</si>
  <si>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</si>
  <si>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</si>
  <si>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</si>
  <si>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</si>
  <si>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</si>
  <si>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</si>
  <si>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</si>
  <si>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</si>
  <si>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</si>
  <si>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</si>
  <si>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</si>
  <si>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</si>
  <si>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</si>
  <si>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</si>
  <si>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</si>
  <si>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</si>
  <si>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</si>
  <si>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</si>
  <si>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</si>
  <si>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</si>
  <si>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</si>
  <si>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</si>
  <si>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</si>
  <si>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</si>
  <si>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</si>
  <si>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</si>
  <si>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</si>
  <si>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</si>
  <si>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</si>
  <si>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</si>
  <si>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</si>
  <si>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</si>
  <si>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</si>
  <si>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</si>
  <si>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</si>
  <si>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</si>
  <si>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</si>
  <si>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</si>
  <si>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</si>
  <si>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</si>
  <si>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</si>
  <si>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</si>
  <si>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</si>
  <si>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</si>
  <si>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</si>
  <si>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</si>
  <si>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</si>
  <si>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</si>
  <si>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</si>
  <si>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</si>
  <si>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</si>
  <si>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</si>
  <si>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</si>
  <si>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</si>
  <si>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</si>
  <si>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</si>
  <si>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</si>
  <si>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</si>
  <si>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</si>
  <si>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</si>
  <si>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</si>
  <si>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</si>
  <si>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</si>
  <si>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</si>
  <si>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</si>
  <si>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</si>
  <si>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</si>
  <si>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</si>
  <si>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</si>
  <si>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</si>
  <si>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</si>
  <si>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</si>
  <si>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</si>
  <si>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</si>
  <si>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</si>
  <si>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</si>
  <si>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</si>
  <si>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</si>
  <si>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</si>
  <si>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</si>
  <si>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</si>
  <si>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</si>
  <si>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</si>
  <si>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</si>
  <si>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</si>
  <si>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</si>
  <si>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</si>
  <si>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</si>
  <si>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</si>
  <si>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</si>
  <si>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</si>
  <si>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</si>
  <si>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</si>
  <si>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</si>
  <si>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</si>
  <si>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</si>
  <si>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</si>
  <si>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</si>
  <si>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</si>
  <si>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</si>
  <si>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</si>
  <si>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</si>
  <si>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</si>
  <si>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</si>
  <si>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</si>
  <si>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</si>
  <si>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</si>
  <si>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</si>
  <si>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</si>
  <si>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</si>
  <si>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</si>
  <si>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</si>
  <si>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</si>
  <si>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</si>
  <si>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</si>
  <si>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</si>
  <si>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</si>
  <si>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</si>
  <si>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</si>
  <si>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</si>
  <si>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</si>
  <si>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</si>
  <si>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</si>
  <si>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</si>
  <si>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</si>
  <si>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</si>
  <si>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</si>
  <si>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</si>
  <si>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</si>
  <si>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</si>
  <si>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</si>
  <si>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</si>
  <si>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</si>
  <si>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</si>
  <si>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</si>
  <si>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</si>
  <si>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</si>
  <si>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</si>
  <si>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</si>
  <si>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</si>
  <si>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</si>
  <si>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</si>
  <si>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</si>
  <si>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</si>
  <si>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</si>
  <si>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</si>
  <si>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</si>
  <si>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</si>
  <si>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</si>
  <si>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</si>
  <si>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</si>
  <si>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</si>
  <si>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</si>
  <si>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</si>
  <si>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</si>
  <si>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</si>
  <si>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</si>
  <si>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</si>
  <si>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</si>
  <si>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</si>
  <si>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</si>
  <si>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</si>
  <si>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</si>
  <si>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</si>
  <si>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</si>
  <si>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</si>
  <si>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</si>
  <si>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</si>
  <si>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</si>
  <si>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</si>
  <si>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</si>
  <si>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</si>
  <si>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</si>
  <si>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</si>
  <si>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</si>
  <si>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</si>
  <si>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</si>
  <si>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</si>
  <si>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</si>
  <si>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</si>
  <si>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</si>
  <si>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</si>
  <si>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</si>
  <si>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</si>
  <si>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</si>
  <si>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</si>
  <si>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</si>
  <si>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</si>
  <si>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</si>
  <si>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</si>
  <si>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</si>
  <si>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</si>
  <si>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</si>
  <si>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</si>
  <si>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</si>
  <si>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</si>
  <si>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</si>
  <si>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</si>
  <si>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</si>
  <si>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</si>
  <si>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</si>
  <si>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</si>
  <si>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</si>
  <si>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</si>
  <si>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</si>
  <si>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</si>
  <si>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</si>
  <si>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</si>
  <si>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</si>
  <si>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</si>
  <si>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</si>
  <si>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</si>
  <si>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</si>
  <si>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</si>
  <si>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</si>
  <si>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</si>
  <si>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</si>
  <si>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</si>
  <si>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</si>
  <si>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</si>
  <si>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</si>
  <si>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</si>
  <si>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</si>
  <si>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</si>
  <si>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</si>
  <si>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</si>
  <si>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</si>
  <si>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</si>
  <si>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</si>
  <si>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</si>
  <si>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</si>
  <si>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</si>
  <si>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</si>
  <si>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</si>
  <si>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</si>
  <si>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</si>
  <si>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</si>
  <si>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</si>
  <si>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</si>
  <si>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</si>
  <si>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</si>
  <si>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</si>
  <si>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</si>
  <si>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</si>
  <si>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</si>
  <si>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</si>
  <si>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</si>
  <si>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</si>
  <si>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</si>
  <si>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</si>
  <si>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</si>
  <si>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</si>
  <si>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</si>
  <si>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</si>
  <si>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</si>
  <si>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</si>
  <si>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</si>
  <si>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</si>
  <si>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</si>
  <si>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</si>
  <si>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</si>
  <si>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</si>
  <si>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</si>
  <si>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</si>
  <si>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</si>
  <si>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</si>
  <si>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</si>
  <si>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</si>
  <si>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</si>
  <si>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</si>
  <si>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</si>
  <si>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</si>
  <si>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</si>
  <si>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</si>
  <si>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</si>
  <si>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</si>
  <si>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</si>
  <si>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</si>
  <si>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</si>
  <si>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</si>
  <si>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</si>
  <si>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</si>
  <si>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</si>
  <si>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</si>
  <si>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</si>
  <si>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</si>
  <si>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</si>
  <si>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</si>
  <si>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</si>
  <si>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</si>
  <si>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</si>
  <si>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</si>
  <si>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</si>
  <si>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</si>
  <si>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</si>
  <si>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</si>
  <si>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</si>
  <si>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</si>
  <si>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</si>
  <si>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</si>
  <si>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</si>
  <si>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</si>
  <si>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</si>
  <si>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</si>
  <si>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</si>
  <si>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</si>
  <si>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</si>
  <si>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</si>
  <si>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</si>
  <si>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</si>
  <si>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</si>
  <si>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</si>
  <si>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</si>
  <si>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</si>
  <si>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</si>
  <si>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</si>
  <si>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</si>
  <si>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</si>
  <si>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</si>
  <si>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</si>
  <si>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</si>
  <si>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</si>
  <si>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</si>
  <si>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</si>
  <si>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</si>
  <si>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</si>
  <si>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</si>
  <si>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</si>
  <si>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</si>
  <si>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</si>
  <si>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</si>
  <si>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</si>
  <si>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</si>
  <si>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</si>
  <si>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</si>
  <si>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</si>
  <si>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</si>
  <si>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</si>
  <si>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</si>
  <si>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</si>
  <si>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</si>
  <si>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</si>
  <si>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</si>
  <si>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</si>
  <si>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</si>
  <si>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</si>
  <si>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</si>
  <si>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</si>
  <si>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</si>
  <si>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</si>
  <si>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</si>
  <si>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</si>
  <si>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</si>
  <si>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</si>
  <si>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</si>
  <si>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</si>
  <si>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</si>
  <si>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</si>
  <si>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</si>
  <si>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</si>
  <si>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</si>
  <si>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</si>
  <si>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</si>
  <si>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</si>
  <si>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</si>
  <si>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</si>
  <si>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</si>
  <si>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</si>
  <si>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</si>
  <si>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</si>
  <si>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</si>
  <si>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</si>
  <si>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</si>
  <si>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</si>
  <si>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</si>
  <si>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</si>
  <si>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</si>
  <si>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</si>
  <si>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</si>
  <si>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</si>
  <si>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</si>
  <si>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</si>
  <si>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</si>
  <si>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</si>
  <si>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</si>
  <si>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</si>
  <si>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</si>
  <si>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</si>
  <si>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</si>
  <si>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</si>
  <si>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</si>
  <si>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</si>
  <si>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</si>
  <si>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</si>
  <si>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</si>
  <si>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</si>
  <si>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</si>
  <si>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</si>
  <si>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</si>
  <si>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</si>
  <si>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</si>
  <si>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</si>
  <si>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</si>
  <si>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</si>
  <si>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</si>
  <si>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</si>
  <si>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</si>
  <si>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</si>
  <si>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</si>
  <si>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</si>
  <si>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</si>
  <si>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</si>
  <si>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</si>
  <si>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</si>
  <si>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</si>
  <si>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</si>
  <si>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</si>
  <si>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</si>
  <si>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</si>
  <si>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</si>
  <si>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</si>
  <si>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</si>
  <si>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</si>
  <si>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</si>
  <si>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</si>
  <si>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</si>
  <si>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</si>
  <si>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</si>
  <si>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</si>
  <si>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</si>
  <si>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</si>
  <si>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</si>
  <si>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</si>
  <si>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</si>
  <si>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</si>
  <si>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</si>
  <si>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</si>
  <si>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</si>
  <si>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</si>
  <si>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</si>
  <si>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</si>
  <si>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</si>
  <si>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</si>
  <si>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</si>
  <si>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</si>
  <si>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</si>
  <si>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</si>
  <si>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</si>
  <si>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</si>
  <si>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</si>
  <si>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</si>
  <si>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</si>
  <si>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</si>
  <si>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</si>
  <si>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</si>
  <si>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</si>
  <si>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</si>
  <si>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</si>
  <si>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</si>
  <si>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</si>
  <si>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</si>
  <si>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</si>
  <si>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</si>
  <si>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</si>
  <si>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</si>
  <si>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</si>
  <si>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</si>
  <si>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</si>
  <si>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</si>
  <si>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</si>
  <si>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</si>
  <si>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</si>
  <si>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</si>
  <si>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</si>
  <si>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</si>
  <si>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</si>
  <si>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</si>
  <si>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</si>
  <si>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</si>
  <si>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</si>
  <si>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</si>
  <si>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</si>
  <si>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</si>
  <si>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</si>
  <si>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</si>
  <si>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</si>
  <si>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</si>
  <si>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</si>
  <si>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</si>
  <si>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</si>
  <si>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</si>
  <si>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</si>
  <si>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</si>
  <si>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</si>
  <si>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</si>
  <si>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</si>
  <si>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</si>
  <si>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</si>
  <si>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</si>
  <si>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</si>
  <si>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</si>
  <si>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</si>
  <si>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</si>
  <si>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</si>
  <si>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</si>
  <si>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</si>
  <si>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</si>
  <si>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</si>
  <si>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</si>
  <si>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</si>
  <si>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</si>
  <si>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</si>
  <si>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</si>
  <si>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</si>
  <si>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</si>
  <si>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</si>
  <si>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</si>
  <si>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</si>
  <si>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</si>
  <si>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</si>
  <si>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</si>
  <si>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</si>
  <si>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</si>
  <si>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</si>
  <si>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</si>
  <si>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</si>
  <si>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</si>
  <si>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</si>
  <si>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</si>
  <si>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</si>
  <si>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</si>
  <si>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</si>
  <si>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</si>
  <si>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</si>
  <si>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</si>
  <si>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</si>
  <si>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</si>
  <si>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</si>
  <si>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</si>
  <si>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</si>
  <si>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</si>
  <si>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</si>
  <si>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</si>
  <si>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</si>
  <si>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</si>
  <si>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</si>
  <si>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</si>
  <si>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</si>
  <si>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</si>
  <si>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</si>
  <si>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</si>
  <si>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</si>
  <si>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</si>
  <si>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</si>
  <si>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</si>
  <si>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</si>
  <si>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</si>
  <si>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</si>
  <si>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</si>
  <si>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</si>
  <si>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</si>
  <si>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</si>
  <si>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</si>
  <si>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</si>
  <si>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</si>
  <si>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</si>
  <si>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</si>
  <si>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</si>
  <si>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</si>
  <si>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</si>
  <si>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</si>
  <si>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</si>
  <si>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</si>
  <si>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</si>
  <si>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</si>
  <si>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</si>
  <si>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</si>
  <si>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</si>
  <si>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</si>
  <si>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</si>
  <si>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</si>
  <si>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</si>
  <si>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</si>
  <si>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</si>
  <si>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</si>
  <si>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</si>
  <si>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</si>
  <si>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</si>
  <si>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</si>
  <si>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</si>
  <si>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</si>
  <si>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</si>
  <si>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</si>
  <si>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</si>
  <si>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</si>
  <si>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</si>
  <si>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</si>
  <si>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</si>
  <si>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</si>
  <si>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</si>
  <si>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</si>
  <si>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</si>
  <si>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</si>
  <si>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</si>
  <si>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</si>
  <si>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</si>
  <si>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</si>
  <si>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</si>
  <si>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</si>
  <si>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</si>
  <si>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</si>
  <si>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</si>
  <si>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</si>
  <si>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</si>
  <si>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</si>
  <si>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</si>
  <si>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</si>
  <si>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</si>
  <si>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</si>
  <si>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</si>
  <si>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</si>
  <si>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</si>
  <si>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</si>
  <si>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</si>
  <si>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</si>
  <si>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</si>
  <si>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</si>
  <si>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</si>
  <si>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</si>
  <si>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</si>
  <si>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</si>
  <si>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</si>
  <si>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</si>
  <si>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</si>
  <si>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</si>
  <si>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</si>
  <si>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</si>
  <si>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</si>
  <si>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</si>
  <si>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</si>
  <si>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</si>
  <si>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</si>
  <si>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</si>
  <si>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</si>
  <si>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</si>
  <si>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</si>
  <si>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</si>
  <si>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</si>
  <si>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</si>
  <si>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</si>
  <si>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</si>
  <si>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</si>
  <si>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</si>
  <si>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</si>
  <si>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</si>
  <si>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</si>
  <si>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</si>
  <si>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</si>
  <si>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</si>
  <si>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</si>
  <si>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</si>
  <si>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</si>
  <si>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</si>
  <si>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</si>
  <si>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</si>
  <si>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</si>
  <si>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</si>
  <si>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</si>
  <si>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</si>
  <si>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</si>
  <si>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</si>
  <si>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</si>
  <si>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</si>
  <si>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</si>
  <si>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</si>
  <si>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</si>
  <si>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</si>
  <si>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</si>
  <si>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</si>
  <si>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</si>
  <si>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</si>
  <si>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</si>
  <si>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</si>
  <si>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</si>
  <si>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</si>
  <si>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</si>
  <si>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</si>
  <si>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</si>
  <si>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</si>
  <si>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</si>
  <si>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</si>
  <si>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</si>
  <si>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</si>
  <si>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</si>
  <si>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</si>
  <si>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</si>
  <si>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</si>
  <si>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</si>
  <si>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</si>
  <si>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</si>
  <si>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</si>
  <si>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</si>
  <si>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</si>
  <si>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</si>
  <si>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</si>
  <si>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</si>
  <si>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</si>
  <si>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</si>
  <si>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</si>
  <si>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</si>
  <si>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</si>
  <si>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</si>
  <si>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</si>
  <si>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</si>
  <si>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</si>
  <si>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</si>
  <si>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</si>
  <si>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</si>
  <si>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</si>
  <si>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</si>
  <si>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</si>
  <si>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</si>
  <si>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</si>
  <si>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</si>
  <si>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</si>
  <si>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</si>
  <si>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</si>
  <si>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</si>
  <si>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</si>
  <si>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</si>
  <si>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</si>
  <si>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</si>
  <si>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</si>
  <si>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</si>
  <si>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</si>
  <si>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</si>
  <si>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</si>
  <si>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</si>
  <si>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</si>
  <si>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</si>
  <si>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</si>
  <si>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</si>
  <si>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</si>
  <si>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</si>
  <si>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</si>
  <si>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</si>
  <si>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</si>
  <si>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</si>
  <si>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</si>
  <si>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</si>
  <si>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</si>
  <si>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</si>
  <si>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</si>
  <si>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</si>
  <si>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</si>
  <si>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</si>
  <si>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</si>
  <si>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</si>
  <si>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</si>
  <si>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</si>
  <si>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</si>
  <si>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</si>
  <si>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</si>
  <si>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</si>
  <si>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</si>
  <si>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</si>
  <si>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</si>
  <si>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</si>
  <si>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</si>
  <si>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</si>
  <si>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</si>
  <si>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</si>
  <si>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</si>
  <si>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</si>
  <si>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</si>
  <si>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</si>
  <si>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</si>
  <si>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</si>
  <si>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</si>
  <si>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</si>
  <si>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</si>
  <si>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</si>
  <si>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</si>
  <si>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</si>
  <si>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</si>
  <si>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</si>
  <si>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</si>
  <si>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</si>
  <si>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</si>
  <si>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</si>
  <si>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</si>
  <si>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</si>
  <si>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</si>
  <si>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</si>
  <si>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</si>
  <si>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</si>
  <si>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</si>
  <si>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</si>
  <si>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</si>
  <si>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</si>
  <si>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</si>
  <si>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</si>
  <si>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</si>
  <si>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</si>
  <si>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</si>
  <si>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</si>
  <si>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</si>
  <si>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</si>
  <si>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</si>
  <si>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</si>
  <si>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</si>
  <si>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</si>
  <si>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</si>
  <si>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</si>
  <si>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</si>
  <si>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</si>
  <si>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</si>
  <si>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</si>
  <si>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</si>
  <si>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</si>
  <si>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</si>
  <si>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</si>
  <si>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</si>
  <si>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</si>
  <si>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</si>
  <si>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</si>
  <si>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</si>
  <si>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</si>
  <si>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</si>
  <si>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</si>
  <si>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</si>
  <si>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</si>
  <si>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</si>
  <si>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</si>
  <si>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</si>
  <si>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</si>
  <si>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</si>
  <si>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</si>
  <si>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</si>
  <si>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</si>
  <si>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</si>
  <si>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</si>
  <si>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</si>
  <si>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</si>
  <si>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</si>
  <si>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</si>
  <si>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</si>
  <si>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</si>
  <si>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</si>
  <si>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</si>
  <si>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</si>
  <si>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</si>
  <si>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</si>
  <si>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</si>
  <si>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</si>
  <si>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</si>
  <si>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</si>
  <si>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</si>
  <si>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</si>
  <si>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</si>
  <si>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</si>
  <si>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</si>
  <si>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</si>
  <si>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</si>
  <si>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</si>
  <si>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</si>
  <si>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</si>
  <si>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</si>
  <si>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</si>
  <si>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</si>
  <si>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</si>
  <si>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</si>
  <si>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</si>
  <si>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</si>
  <si>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</si>
  <si>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</si>
  <si>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</si>
  <si>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</si>
  <si>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</si>
  <si>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</si>
  <si>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</si>
  <si>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</si>
  <si>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</si>
  <si>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</si>
  <si>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</si>
  <si>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</si>
  <si>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</si>
  <si>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</si>
  <si>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</si>
  <si>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</si>
  <si>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</si>
  <si>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</si>
  <si>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</si>
  <si>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</si>
  <si>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</si>
  <si>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</si>
  <si>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</si>
  <si>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</si>
  <si>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</si>
  <si>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</si>
  <si>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</si>
  <si>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</si>
  <si>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</si>
  <si>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</si>
  <si>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</si>
  <si>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</si>
  <si>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</si>
  <si>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</si>
  <si>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</si>
  <si>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</si>
  <si>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</si>
  <si>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</si>
  <si>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</si>
  <si>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</si>
  <si>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</si>
  <si>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</si>
  <si>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</si>
  <si>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</si>
  <si>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</si>
  <si>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</si>
  <si>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</si>
  <si>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</si>
  <si>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</si>
  <si>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</si>
  <si>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</si>
  <si>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</si>
  <si>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</si>
  <si>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</si>
  <si>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</si>
  <si>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</si>
  <si>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</si>
  <si>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</si>
  <si>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</si>
  <si>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</si>
  <si>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</si>
  <si>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</si>
  <si>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</si>
  <si>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</si>
  <si>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</si>
  <si>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</si>
  <si>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</si>
  <si>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</si>
  <si>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</si>
  <si>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</si>
  <si>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</si>
  <si>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</si>
  <si>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</si>
  <si>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</si>
  <si>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</si>
  <si>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</si>
  <si>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</si>
  <si>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</si>
  <si>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</si>
  <si>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</si>
  <si>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</si>
  <si>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</si>
  <si>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</si>
  <si>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</si>
  <si>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</si>
  <si>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</si>
  <si>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</si>
  <si>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</si>
  <si>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</si>
  <si>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</si>
  <si>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</si>
  <si>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</si>
  <si>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</si>
  <si>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</si>
  <si>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</si>
  <si>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</si>
  <si>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</si>
  <si>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</si>
  <si>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</si>
  <si>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</si>
  <si>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</si>
  <si>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</si>
  <si>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</si>
  <si>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</si>
  <si>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</si>
  <si>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</si>
  <si>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</si>
  <si>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</si>
  <si>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</si>
  <si>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</si>
  <si>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</si>
  <si>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</si>
  <si>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</si>
  <si>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</si>
  <si>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</si>
  <si>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</si>
  <si>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</si>
  <si>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</si>
  <si>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</si>
  <si>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</si>
  <si>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</si>
  <si>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</si>
  <si>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</si>
  <si>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</si>
  <si>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</si>
  <si>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</si>
  <si>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</si>
  <si>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</si>
  <si>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</si>
  <si>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</si>
  <si>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</si>
  <si>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</si>
  <si>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</si>
  <si>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</si>
  <si>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</si>
  <si>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</si>
  <si>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</si>
  <si>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</si>
  <si>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</si>
  <si>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</si>
  <si>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</si>
  <si>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</si>
  <si>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</si>
  <si>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</si>
  <si>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</si>
  <si>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</si>
  <si>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</si>
  <si>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</si>
  <si>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</si>
  <si>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</si>
  <si>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</si>
  <si>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</si>
  <si>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</si>
  <si>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</si>
  <si>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</si>
  <si>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</si>
  <si>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</si>
  <si>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</si>
  <si>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</si>
  <si>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</si>
  <si>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</si>
  <si>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</si>
  <si>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</si>
  <si>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</si>
  <si>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</si>
  <si>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</si>
  <si>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</si>
  <si>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</si>
  <si>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</si>
  <si>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</si>
  <si>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</si>
  <si>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</si>
  <si>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</si>
  <si>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</si>
  <si>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</si>
  <si>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</si>
  <si>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</si>
  <si>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</si>
  <si>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</si>
  <si>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</si>
  <si>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</si>
  <si>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</si>
  <si>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</si>
  <si>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</si>
  <si>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</si>
  <si>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</si>
  <si>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</si>
  <si>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</si>
  <si>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</si>
  <si>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</si>
  <si>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</si>
  <si>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</si>
  <si>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</si>
  <si>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</si>
  <si>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</si>
  <si>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</si>
  <si>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</si>
  <si>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</si>
  <si>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</si>
  <si>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</si>
  <si>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</si>
  <si>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</si>
  <si>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</si>
  <si>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</si>
  <si>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</si>
  <si>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</si>
  <si>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</si>
  <si>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</si>
  <si>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</si>
  <si>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</si>
  <si>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</si>
  <si>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</si>
  <si>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</si>
  <si>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</si>
  <si>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</si>
  <si>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</si>
  <si>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</si>
  <si>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</si>
  <si>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</si>
  <si>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</si>
  <si>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</si>
  <si>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</si>
  <si>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</si>
  <si>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</si>
  <si>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</si>
  <si>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</si>
  <si>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</si>
  <si>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</si>
  <si>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</si>
  <si>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</si>
  <si>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</si>
  <si>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</si>
  <si>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</si>
  <si>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</si>
  <si>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</si>
  <si>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</si>
  <si>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</si>
  <si>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</si>
  <si>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</si>
  <si>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</si>
  <si>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</si>
  <si>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</si>
  <si>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</si>
  <si>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</si>
  <si>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</si>
  <si>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</si>
  <si>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</si>
  <si>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</si>
  <si>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</si>
  <si>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</si>
  <si>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</si>
  <si>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</si>
  <si>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</si>
  <si>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</si>
  <si>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</si>
  <si>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</si>
  <si>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</si>
  <si>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</si>
  <si>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</si>
  <si>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</si>
  <si>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</si>
  <si>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</si>
  <si>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</si>
  <si>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</si>
  <si>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</si>
  <si>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</si>
  <si>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</si>
  <si>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</si>
  <si>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</si>
  <si>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</si>
  <si>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</si>
  <si>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</si>
  <si>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</si>
  <si>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</si>
  <si>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</si>
  <si>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</si>
  <si>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</si>
  <si>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</si>
  <si>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</si>
  <si>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</si>
  <si>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</si>
  <si>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</si>
  <si>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</si>
  <si>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</si>
  <si>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</si>
  <si>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</si>
  <si>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</si>
  <si>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</si>
  <si>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</si>
  <si>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</si>
  <si>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</si>
  <si>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</si>
  <si>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</si>
  <si>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</si>
  <si>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</si>
  <si>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</si>
  <si>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</si>
  <si>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</si>
  <si>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</si>
  <si>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</si>
  <si>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</si>
  <si>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</si>
  <si>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</si>
  <si>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</si>
  <si>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</si>
  <si>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</si>
  <si>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</si>
  <si>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</si>
  <si>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</si>
  <si>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</si>
  <si>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</si>
  <si>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</si>
  <si>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</si>
  <si>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</si>
  <si>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</si>
  <si>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</si>
  <si>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</si>
  <si>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</si>
  <si>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</si>
  <si>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</si>
  <si>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</si>
  <si>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</si>
  <si>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</si>
  <si>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</si>
  <si>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</si>
  <si>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</si>
  <si>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</si>
  <si>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</si>
  <si>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</si>
  <si>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</si>
  <si>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</si>
  <si>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</si>
  <si>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</si>
  <si>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</si>
  <si>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</si>
  <si>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</si>
  <si>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</si>
  <si>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</si>
  <si>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</si>
  <si>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</si>
  <si>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</si>
  <si>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</si>
  <si>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</si>
  <si>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</si>
  <si>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</si>
  <si>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</si>
  <si>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</si>
  <si>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</si>
  <si>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</si>
  <si>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</si>
  <si>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</si>
  <si>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</si>
  <si>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</si>
  <si>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</si>
  <si>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</si>
  <si>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</si>
  <si>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</si>
  <si>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</si>
  <si>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</si>
  <si>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</si>
  <si>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</si>
  <si>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</si>
  <si>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</si>
  <si>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</si>
  <si>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</si>
  <si>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</si>
  <si>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</si>
  <si>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</si>
  <si>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</si>
  <si>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</si>
  <si>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</si>
  <si>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</si>
  <si>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</si>
  <si>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</si>
  <si>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</si>
  <si>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</si>
  <si>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</si>
  <si>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</si>
  <si>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</si>
  <si>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</si>
  <si>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</si>
  <si>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</si>
  <si>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</si>
  <si>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</si>
  <si>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</si>
  <si>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</si>
  <si>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</si>
  <si>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</si>
  <si>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</si>
  <si>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</si>
  <si>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</si>
  <si>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</si>
  <si>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</si>
  <si>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</si>
  <si>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</si>
  <si>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</si>
  <si>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</si>
  <si>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</si>
  <si>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</si>
  <si>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</si>
  <si>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</si>
  <si>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</si>
  <si>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</si>
  <si>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</si>
  <si>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</si>
  <si>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</si>
  <si>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</si>
  <si>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</si>
  <si>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</si>
  <si>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</si>
  <si>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</si>
  <si>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</si>
  <si>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</si>
  <si>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</si>
  <si>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</si>
  <si>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</si>
  <si>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</si>
  <si>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</si>
  <si>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</si>
  <si>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</si>
  <si>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</si>
  <si>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</si>
  <si>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</si>
  <si>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</si>
  <si>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</si>
  <si>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</si>
  <si>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</si>
  <si>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</si>
  <si>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</si>
  <si>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</si>
  <si>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</si>
  <si>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</si>
  <si>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</si>
  <si>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</si>
  <si>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</si>
  <si>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</si>
  <si>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</si>
  <si>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</si>
  <si>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</si>
  <si>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</si>
  <si>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</si>
  <si>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</si>
  <si>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</si>
  <si>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</si>
  <si>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</si>
  <si>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</si>
  <si>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</si>
  <si>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</si>
  <si>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</si>
  <si>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</si>
  <si>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</si>
  <si>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</si>
  <si>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</si>
  <si>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</si>
  <si>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</si>
  <si>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</si>
  <si>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</si>
  <si>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</si>
  <si>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</si>
  <si>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</si>
  <si>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</si>
  <si>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</si>
  <si>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</si>
  <si>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</si>
  <si>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</si>
  <si>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</si>
  <si>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</si>
  <si>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</si>
  <si>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</si>
  <si>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</si>
  <si>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</si>
  <si>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</si>
  <si>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</si>
  <si>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</si>
  <si>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</si>
  <si>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</si>
  <si>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</si>
  <si>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</si>
  <si>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</si>
  <si>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</si>
  <si>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</si>
  <si>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</si>
  <si>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</si>
  <si>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</si>
  <si>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</si>
  <si>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</si>
  <si>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</si>
  <si>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</si>
  <si>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</si>
  <si>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</si>
  <si>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</si>
  <si>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</si>
  <si>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</si>
  <si>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</si>
  <si>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</si>
  <si>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</si>
  <si>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</si>
  <si>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</si>
  <si>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</si>
  <si>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</si>
  <si>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</si>
  <si>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</si>
  <si>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</si>
  <si>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</si>
  <si>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</si>
  <si>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</si>
  <si>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</si>
  <si>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</si>
  <si>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</si>
  <si>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</si>
  <si>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</si>
  <si>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</si>
  <si>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</si>
  <si>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</si>
  <si>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</si>
  <si>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</si>
  <si>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</si>
  <si>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</si>
  <si>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</si>
  <si>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</si>
  <si>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</si>
  <si>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</si>
  <si>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</si>
  <si>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</si>
  <si>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</si>
  <si>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</si>
  <si>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</si>
  <si>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</si>
  <si>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</si>
  <si>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</si>
  <si>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</si>
  <si>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</si>
  <si>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</si>
  <si>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</si>
  <si>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</si>
  <si>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</si>
  <si>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</si>
  <si>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</si>
  <si>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</si>
  <si>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</si>
  <si>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</si>
  <si>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</si>
  <si>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</si>
  <si>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</si>
  <si>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</si>
  <si>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</si>
  <si>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</si>
  <si>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</si>
  <si>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</si>
  <si>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</si>
  <si>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</si>
  <si>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</si>
  <si>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</si>
  <si>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</si>
  <si>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</si>
  <si>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</si>
  <si>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</si>
  <si>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</si>
  <si>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</si>
  <si>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</si>
  <si>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</si>
  <si>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</si>
  <si>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</si>
  <si>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</si>
  <si>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</si>
  <si>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</si>
  <si>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</si>
  <si>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</si>
  <si>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</si>
  <si>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</si>
  <si>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</si>
  <si>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</si>
  <si>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</si>
  <si>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</si>
  <si>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</si>
  <si>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</si>
  <si>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</si>
  <si>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</si>
  <si>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</si>
  <si>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</si>
  <si>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</si>
  <si>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</si>
  <si>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</si>
  <si>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</si>
  <si>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</si>
  <si>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</si>
  <si>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</si>
  <si>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</si>
  <si>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</si>
  <si>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</si>
  <si>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</si>
  <si>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</si>
  <si>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</si>
  <si>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</si>
  <si>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</si>
  <si>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</si>
  <si>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</si>
  <si>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</si>
  <si>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</si>
  <si>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DEKANOVEC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</si>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</sst>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511288.6</v>
      </c>
      <c r="D2" s="7">
        <f>'PR-RAS'!E6</f>
        <v>1114883.0000000002</v>
      </c>
      <c r="E2" s="7">
        <v>0</v>
      </c>
      <c r="F2" s="7">
        <v>0</v>
      </c>
      <c r="G2" s="8">
        <f t="shared" ref="G2:G274" si="0">(B2/1000)*(C2*1+D2*2)</f>
        <v>2741.0546000000004</v>
      </c>
      <c r="H2" s="8">
        <f t="shared" ref="H2:H274" si="1">ABS(C2-ROUND(C2,0))+ABS(D2-ROUND(D2,0))</f>
        <v>0.40000000025611371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271107.45999999996</v>
      </c>
      <c r="D3" s="2">
        <f>'PR-RAS'!E7</f>
        <v>348578.35000000003</v>
      </c>
      <c r="E3" s="2">
        <v>0</v>
      </c>
      <c r="F3" s="2">
        <v>0</v>
      </c>
      <c r="G3" s="3">
        <f t="shared" si="0"/>
        <v>1936.5283200000001</v>
      </c>
      <c r="H3" s="3">
        <f t="shared" si="1"/>
        <v>0.80999999999767169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262013.55999999994</v>
      </c>
      <c r="D4" s="2">
        <f>'PR-RAS'!E8</f>
        <v>331728.81</v>
      </c>
      <c r="E4" s="2">
        <v>0</v>
      </c>
      <c r="F4" s="2">
        <v>0</v>
      </c>
      <c r="G4" s="3">
        <f t="shared" si="0"/>
        <v>2776.41354</v>
      </c>
      <c r="H4" s="3">
        <f t="shared" si="1"/>
        <v>0.63000000006286427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248975.9</v>
      </c>
      <c r="D5" s="2">
        <f>'PR-RAS'!E9</f>
        <v>301263.93</v>
      </c>
      <c r="E5" s="2">
        <v>0</v>
      </c>
      <c r="F5" s="2">
        <v>0</v>
      </c>
      <c r="G5" s="3">
        <f t="shared" si="0"/>
        <v>3406.0150400000002</v>
      </c>
      <c r="H5" s="3">
        <f t="shared" si="1"/>
        <v>0.17000000001280569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13716.76</v>
      </c>
      <c r="D6" s="2">
        <f>'PR-RAS'!E10</f>
        <v>30102.75</v>
      </c>
      <c r="E6" s="2">
        <v>0</v>
      </c>
      <c r="F6" s="2">
        <v>0</v>
      </c>
      <c r="G6" s="3">
        <f t="shared" si="0"/>
        <v>369.61129999999997</v>
      </c>
      <c r="H6" s="3">
        <f t="shared" si="1"/>
        <v>0.48999999999978172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6092.56</v>
      </c>
      <c r="D7" s="2">
        <f>'PR-RAS'!E11</f>
        <v>6088.27</v>
      </c>
      <c r="E7" s="2">
        <v>0</v>
      </c>
      <c r="F7" s="2">
        <v>0</v>
      </c>
      <c r="G7" s="3">
        <f t="shared" si="0"/>
        <v>109.61460000000001</v>
      </c>
      <c r="H7" s="3">
        <f t="shared" si="1"/>
        <v>0.71000000000003638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30179.81</v>
      </c>
      <c r="D8" s="2">
        <f>'PR-RAS'!E12</f>
        <v>21096.47</v>
      </c>
      <c r="E8" s="2">
        <v>0</v>
      </c>
      <c r="F8" s="2">
        <v>0</v>
      </c>
      <c r="G8" s="3">
        <f t="shared" si="0"/>
        <v>506.60925000000003</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10491.67</v>
      </c>
      <c r="D9" s="2">
        <f>'PR-RAS'!E13</f>
        <v>31511.72</v>
      </c>
      <c r="E9" s="2">
        <v>0</v>
      </c>
      <c r="F9" s="2">
        <v>0</v>
      </c>
      <c r="G9" s="3">
        <f t="shared" si="0"/>
        <v>588.12088000000006</v>
      </c>
      <c r="H9" s="3">
        <f t="shared" si="1"/>
        <v>0.60999999999876309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47443.14</v>
      </c>
      <c r="D11" s="2">
        <f>'PR-RAS'!E15</f>
        <v>58334.33</v>
      </c>
      <c r="E11" s="2">
        <v>0</v>
      </c>
      <c r="F11" s="2">
        <v>0</v>
      </c>
      <c r="G11" s="3">
        <f t="shared" si="0"/>
        <v>1641.1179999999999</v>
      </c>
      <c r="H11" s="3">
        <f t="shared" si="1"/>
        <v>0.47000000000116415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4105.8999999999996</v>
      </c>
      <c r="D19" s="2">
        <f>'PR-RAS'!E23</f>
        <v>10726.710000000001</v>
      </c>
      <c r="E19" s="2">
        <v>0</v>
      </c>
      <c r="F19" s="2">
        <v>0</v>
      </c>
      <c r="G19" s="3">
        <f t="shared" si="0"/>
        <v>460.06775999999996</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1213.44</v>
      </c>
      <c r="E20" s="2">
        <v>0</v>
      </c>
      <c r="F20" s="2">
        <v>0</v>
      </c>
      <c r="G20" s="3">
        <f t="shared" si="0"/>
        <v>46.110720000000001</v>
      </c>
      <c r="H20" s="3">
        <f t="shared" si="1"/>
        <v>0.44000000000005457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4105.8999999999996</v>
      </c>
      <c r="D23" s="2">
        <f>'PR-RAS'!E27</f>
        <v>9513.27</v>
      </c>
      <c r="E23" s="2">
        <v>0</v>
      </c>
      <c r="F23" s="2">
        <v>0</v>
      </c>
      <c r="G23" s="3">
        <f t="shared" si="0"/>
        <v>508.91368</v>
      </c>
      <c r="H23" s="3">
        <f t="shared" si="1"/>
        <v>0.37000000000080036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4988</v>
      </c>
      <c r="D25" s="2">
        <f>'PR-RAS'!E29</f>
        <v>6122.83</v>
      </c>
      <c r="E25" s="2">
        <v>0</v>
      </c>
      <c r="F25" s="2">
        <v>0</v>
      </c>
      <c r="G25" s="3">
        <f t="shared" si="0"/>
        <v>413.60784000000001</v>
      </c>
      <c r="H25" s="3">
        <f t="shared" si="1"/>
        <v>0.17000000000007276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4988</v>
      </c>
      <c r="D27" s="2">
        <f>'PR-RAS'!E31</f>
        <v>6122.83</v>
      </c>
      <c r="E27" s="2">
        <v>0</v>
      </c>
      <c r="F27" s="2">
        <v>0</v>
      </c>
      <c r="G27" s="3">
        <f t="shared" si="0"/>
        <v>448.07515999999998</v>
      </c>
      <c r="H27" s="3">
        <f t="shared" si="1"/>
        <v>0.17000000000007276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177221.07</v>
      </c>
      <c r="D45" s="2">
        <f>'PR-RAS'!E49</f>
        <v>701024.67999999993</v>
      </c>
      <c r="E45" s="2">
        <v>0</v>
      </c>
      <c r="F45" s="2">
        <v>0</v>
      </c>
      <c r="G45" s="3">
        <f t="shared" si="0"/>
        <v>69487.898919999992</v>
      </c>
      <c r="H45" s="3">
        <f t="shared" si="1"/>
        <v>0.3900000000721775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177221.07</v>
      </c>
      <c r="D54" s="2">
        <f>'PR-RAS'!E58</f>
        <v>185031.62</v>
      </c>
      <c r="E54" s="2">
        <v>0</v>
      </c>
      <c r="F54" s="2">
        <v>0</v>
      </c>
      <c r="G54" s="3">
        <f t="shared" si="0"/>
        <v>29006.068430000003</v>
      </c>
      <c r="H54" s="3">
        <f t="shared" si="1"/>
        <v>0.45000000001164153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137221.07</v>
      </c>
      <c r="D55" s="2">
        <f>'PR-RAS'!E59</f>
        <v>24574.65</v>
      </c>
      <c r="E55" s="2">
        <v>0</v>
      </c>
      <c r="F55" s="2">
        <v>0</v>
      </c>
      <c r="G55" s="3">
        <f t="shared" si="0"/>
        <v>10063.999980000001</v>
      </c>
      <c r="H55" s="3">
        <f t="shared" si="1"/>
        <v>0.42000000000552973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40000</v>
      </c>
      <c r="D56" s="2">
        <f>'PR-RAS'!E60</f>
        <v>160456.97</v>
      </c>
      <c r="E56" s="2">
        <v>0</v>
      </c>
      <c r="F56" s="2">
        <v>0</v>
      </c>
      <c r="G56" s="3">
        <f t="shared" si="0"/>
        <v>19850.2667</v>
      </c>
      <c r="H56" s="3">
        <f t="shared" si="1"/>
        <v>2.9999999998835847E-2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136525.49</v>
      </c>
      <c r="E60" s="2">
        <v>0</v>
      </c>
      <c r="F60" s="2">
        <v>0</v>
      </c>
      <c r="G60" s="3">
        <f t="shared" si="0"/>
        <v>16110.007819999999</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136525.49</v>
      </c>
      <c r="E63" s="2">
        <v>0</v>
      </c>
      <c r="F63" s="2">
        <v>0</v>
      </c>
      <c r="G63" s="3">
        <f>(B63/1000)*(C63*1+D63*2)</f>
        <v>16929.160759999999</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379467.57</v>
      </c>
      <c r="E70" s="2">
        <v>0</v>
      </c>
      <c r="F70" s="2">
        <v>0</v>
      </c>
      <c r="G70" s="3">
        <f t="shared" si="0"/>
        <v>52366.524660000003</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379467.57</v>
      </c>
      <c r="E72" s="2">
        <v>0</v>
      </c>
      <c r="F72" s="2">
        <v>0</v>
      </c>
      <c r="G72" s="3">
        <f t="shared" si="0"/>
        <v>53884.394939999998</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20136.979999999996</v>
      </c>
      <c r="D78" s="2">
        <f>'PR-RAS'!E82</f>
        <v>23077.32</v>
      </c>
      <c r="E78" s="2">
        <v>0</v>
      </c>
      <c r="F78" s="2">
        <v>0</v>
      </c>
      <c r="G78" s="3">
        <f t="shared" si="0"/>
        <v>5104.4547399999992</v>
      </c>
      <c r="H78" s="3">
        <f t="shared" si="1"/>
        <v>0.3400000000037835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9704.32</v>
      </c>
      <c r="D79" s="2">
        <f>'PR-RAS'!E83</f>
        <v>9911.4699999999993</v>
      </c>
      <c r="E79" s="2">
        <v>0</v>
      </c>
      <c r="F79" s="2">
        <v>0</v>
      </c>
      <c r="G79" s="3">
        <f t="shared" si="0"/>
        <v>2303.12628</v>
      </c>
      <c r="H79" s="3">
        <f t="shared" si="1"/>
        <v>0.78999999999905413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64.66</v>
      </c>
      <c r="E81" s="2">
        <v>0</v>
      </c>
      <c r="F81" s="2">
        <v>0</v>
      </c>
      <c r="G81" s="3">
        <f t="shared" si="0"/>
        <v>10.345599999999999</v>
      </c>
      <c r="H81" s="3">
        <f t="shared" si="1"/>
        <v>0.34000000000000341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104.32</v>
      </c>
      <c r="D82" s="2">
        <f>'PR-RAS'!E86</f>
        <v>54.67</v>
      </c>
      <c r="E82" s="2">
        <v>0</v>
      </c>
      <c r="F82" s="2">
        <v>0</v>
      </c>
      <c r="G82" s="3">
        <f t="shared" si="0"/>
        <v>17.306460000000001</v>
      </c>
      <c r="H82" s="3">
        <f t="shared" si="1"/>
        <v>0.64999999999999147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9600</v>
      </c>
      <c r="D85" s="2">
        <f>'PR-RAS'!E89</f>
        <v>9792.14</v>
      </c>
      <c r="E85" s="2">
        <v>0</v>
      </c>
      <c r="F85" s="2">
        <v>0</v>
      </c>
      <c r="G85" s="3">
        <f t="shared" si="0"/>
        <v>2451.4795199999999</v>
      </c>
      <c r="H85" s="3">
        <f t="shared" si="1"/>
        <v>0.13999999999941792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10432.659999999998</v>
      </c>
      <c r="D87" s="2">
        <f>'PR-RAS'!E91</f>
        <v>13165.849999999999</v>
      </c>
      <c r="E87" s="2">
        <v>0</v>
      </c>
      <c r="F87" s="2">
        <v>0</v>
      </c>
      <c r="G87" s="3">
        <f t="shared" si="0"/>
        <v>3161.7349599999993</v>
      </c>
      <c r="H87" s="3">
        <f t="shared" si="1"/>
        <v>0.4900000000034197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331.81</v>
      </c>
      <c r="D88" s="2">
        <f>'PR-RAS'!E92</f>
        <v>0</v>
      </c>
      <c r="E88" s="2">
        <v>0</v>
      </c>
      <c r="F88" s="2">
        <v>0</v>
      </c>
      <c r="G88" s="3">
        <f t="shared" si="0"/>
        <v>28.867469999999997</v>
      </c>
      <c r="H88" s="3">
        <f t="shared" si="1"/>
        <v>0.18999999999999773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10059.4</v>
      </c>
      <c r="D89" s="2">
        <f>'PR-RAS'!E93</f>
        <v>12641.65</v>
      </c>
      <c r="E89" s="2">
        <v>0</v>
      </c>
      <c r="F89" s="2">
        <v>0</v>
      </c>
      <c r="G89" s="3">
        <f t="shared" si="0"/>
        <v>3110.1575999999995</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1.64</v>
      </c>
      <c r="D90" s="2">
        <f>'PR-RAS'!E94</f>
        <v>2.14</v>
      </c>
      <c r="E90" s="2">
        <v>0</v>
      </c>
      <c r="F90" s="2">
        <v>0</v>
      </c>
      <c r="G90" s="3">
        <f t="shared" si="0"/>
        <v>0.52688000000000001</v>
      </c>
      <c r="H90" s="3">
        <f t="shared" si="1"/>
        <v>0.50000000000000022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39.81</v>
      </c>
      <c r="D93" s="2">
        <f>'PR-RAS'!E97</f>
        <v>522.05999999999995</v>
      </c>
      <c r="E93" s="2">
        <v>0</v>
      </c>
      <c r="F93" s="2">
        <v>0</v>
      </c>
      <c r="G93" s="3">
        <f t="shared" si="0"/>
        <v>99.721559999999982</v>
      </c>
      <c r="H93" s="3">
        <f t="shared" si="1"/>
        <v>0.24999999999994316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41894.320000000007</v>
      </c>
      <c r="D102" s="2">
        <f>'PR-RAS'!E106</f>
        <v>42038.85</v>
      </c>
      <c r="E102" s="2">
        <v>0</v>
      </c>
      <c r="F102" s="2">
        <v>0</v>
      </c>
      <c r="G102" s="3">
        <f t="shared" si="0"/>
        <v>12723.17402</v>
      </c>
      <c r="H102" s="3">
        <f t="shared" si="1"/>
        <v>0.47000000000844011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19831.25</v>
      </c>
      <c r="D108" s="2">
        <f>'PR-RAS'!E112</f>
        <v>17772.759999999998</v>
      </c>
      <c r="E108" s="2">
        <v>0</v>
      </c>
      <c r="F108" s="2">
        <v>0</v>
      </c>
      <c r="G108" s="3">
        <f t="shared" si="0"/>
        <v>5925.3143899999995</v>
      </c>
      <c r="H108" s="3">
        <f t="shared" si="1"/>
        <v>0.49000000000160071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19831.25</v>
      </c>
      <c r="D113" s="2">
        <f>'PR-RAS'!E117</f>
        <v>17772.759999999998</v>
      </c>
      <c r="E113" s="2">
        <v>0</v>
      </c>
      <c r="F113" s="2">
        <v>0</v>
      </c>
      <c r="G113" s="3">
        <f t="shared" si="0"/>
        <v>6202.1982399999997</v>
      </c>
      <c r="H113" s="3">
        <f t="shared" si="1"/>
        <v>0.49000000000160071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22063.070000000003</v>
      </c>
      <c r="D116" s="2">
        <f>'PR-RAS'!E120</f>
        <v>24266.09</v>
      </c>
      <c r="E116" s="2">
        <v>0</v>
      </c>
      <c r="F116" s="2">
        <v>0</v>
      </c>
      <c r="G116" s="3">
        <f t="shared" si="0"/>
        <v>8118.4537500000006</v>
      </c>
      <c r="H116" s="3">
        <f t="shared" si="1"/>
        <v>0.16000000000349246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576.4</v>
      </c>
      <c r="D117" s="2">
        <f>'PR-RAS'!E121</f>
        <v>0</v>
      </c>
      <c r="E117" s="2">
        <v>0</v>
      </c>
      <c r="F117" s="2">
        <v>0</v>
      </c>
      <c r="G117" s="3">
        <f t="shared" si="0"/>
        <v>66.862399999999994</v>
      </c>
      <c r="H117" s="3">
        <f t="shared" si="1"/>
        <v>0.39999999999997726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20928.22</v>
      </c>
      <c r="D118" s="2">
        <f>'PR-RAS'!E122</f>
        <v>23561.47</v>
      </c>
      <c r="E118" s="2">
        <v>0</v>
      </c>
      <c r="F118" s="2">
        <v>0</v>
      </c>
      <c r="G118" s="3">
        <f t="shared" si="0"/>
        <v>7961.9857200000006</v>
      </c>
      <c r="H118" s="3">
        <f t="shared" si="1"/>
        <v>0.69000000000232831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558.45000000000005</v>
      </c>
      <c r="D119" s="2">
        <f>'PR-RAS'!E123</f>
        <v>704.62</v>
      </c>
      <c r="E119" s="2">
        <v>0</v>
      </c>
      <c r="F119" s="2">
        <v>0</v>
      </c>
      <c r="G119" s="3">
        <f t="shared" si="0"/>
        <v>232.18742</v>
      </c>
      <c r="H119" s="3">
        <f t="shared" si="1"/>
        <v>0.83000000000004093</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928.77</v>
      </c>
      <c r="D121" s="2">
        <f>'PR-RAS'!E125</f>
        <v>163.80000000000001</v>
      </c>
      <c r="E121" s="2">
        <v>0</v>
      </c>
      <c r="F121" s="2">
        <v>0</v>
      </c>
      <c r="G121" s="3">
        <f t="shared" si="0"/>
        <v>150.76439999999999</v>
      </c>
      <c r="H121" s="3">
        <f t="shared" si="1"/>
        <v>0.43000000000000682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928.77</v>
      </c>
      <c r="D122" s="2">
        <f>'PR-RAS'!E126</f>
        <v>163.80000000000001</v>
      </c>
      <c r="E122" s="2">
        <v>0</v>
      </c>
      <c r="F122" s="2">
        <v>0</v>
      </c>
      <c r="G122" s="3">
        <f t="shared" si="0"/>
        <v>152.02076999999997</v>
      </c>
      <c r="H122" s="3">
        <f t="shared" si="1"/>
        <v>0.43000000000000682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928.77</v>
      </c>
      <c r="D124" s="2">
        <f>'PR-RAS'!E128</f>
        <v>163.80000000000001</v>
      </c>
      <c r="E124" s="2">
        <v>0</v>
      </c>
      <c r="F124" s="2">
        <v>0</v>
      </c>
      <c r="G124" s="3">
        <f t="shared" si="0"/>
        <v>154.53350999999998</v>
      </c>
      <c r="H124" s="3">
        <f t="shared" si="1"/>
        <v>0.43000000000000682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298003.32</v>
      </c>
      <c r="D148" s="2">
        <f>'PR-RAS'!E152</f>
        <v>368796.1100000001</v>
      </c>
      <c r="E148" s="2">
        <v>0</v>
      </c>
      <c r="F148" s="2">
        <v>0</v>
      </c>
      <c r="G148" s="3">
        <f t="shared" si="0"/>
        <v>152232.54438000004</v>
      </c>
      <c r="H148" s="3">
        <f t="shared" si="1"/>
        <v>0.4300000001094304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20829.7</v>
      </c>
      <c r="D149" s="2">
        <f>'PR-RAS'!E153</f>
        <v>52129.270000000004</v>
      </c>
      <c r="E149" s="2">
        <v>0</v>
      </c>
      <c r="F149" s="2">
        <v>0</v>
      </c>
      <c r="G149" s="3">
        <f t="shared" si="0"/>
        <v>18513.059519999999</v>
      </c>
      <c r="H149" s="3">
        <f t="shared" si="1"/>
        <v>0.57000000000334694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16823.810000000001</v>
      </c>
      <c r="D150" s="2">
        <f>'PR-RAS'!E154</f>
        <v>44025.15</v>
      </c>
      <c r="E150" s="2">
        <v>0</v>
      </c>
      <c r="F150" s="2">
        <v>0</v>
      </c>
      <c r="G150" s="3">
        <f t="shared" si="0"/>
        <v>15626.242389999999</v>
      </c>
      <c r="H150" s="3">
        <f t="shared" si="1"/>
        <v>0.34000000000014552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16823.810000000001</v>
      </c>
      <c r="D151" s="2">
        <f>'PR-RAS'!E155</f>
        <v>44025.15</v>
      </c>
      <c r="E151" s="2">
        <v>0</v>
      </c>
      <c r="F151" s="2">
        <v>0</v>
      </c>
      <c r="G151" s="3">
        <f t="shared" si="0"/>
        <v>15731.1165</v>
      </c>
      <c r="H151" s="3">
        <f t="shared" si="1"/>
        <v>0.34000000000014552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1230</v>
      </c>
      <c r="D155" s="2">
        <f>'PR-RAS'!E159</f>
        <v>840</v>
      </c>
      <c r="E155" s="2">
        <v>0</v>
      </c>
      <c r="F155" s="2">
        <v>0</v>
      </c>
      <c r="G155" s="3">
        <f t="shared" si="0"/>
        <v>448.14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2775.89</v>
      </c>
      <c r="D156" s="2">
        <f>'PR-RAS'!E160</f>
        <v>7264.12</v>
      </c>
      <c r="E156" s="2">
        <v>0</v>
      </c>
      <c r="F156" s="2">
        <v>0</v>
      </c>
      <c r="G156" s="3">
        <f t="shared" si="0"/>
        <v>2682.1401500000002</v>
      </c>
      <c r="H156" s="3">
        <f t="shared" si="1"/>
        <v>0.23000000000001819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2775.89</v>
      </c>
      <c r="D158" s="2">
        <f>'PR-RAS'!E162</f>
        <v>7264.12</v>
      </c>
      <c r="E158" s="2">
        <v>0</v>
      </c>
      <c r="F158" s="2">
        <v>0</v>
      </c>
      <c r="G158" s="3">
        <f t="shared" si="0"/>
        <v>2716.7484100000001</v>
      </c>
      <c r="H158" s="3">
        <f t="shared" si="1"/>
        <v>0.23000000000001819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123436.76000000001</v>
      </c>
      <c r="D160" s="2">
        <f>'PR-RAS'!E164</f>
        <v>156588.21000000002</v>
      </c>
      <c r="E160" s="2">
        <v>0</v>
      </c>
      <c r="F160" s="2">
        <v>0</v>
      </c>
      <c r="G160" s="3">
        <f t="shared" si="0"/>
        <v>69421.495620000016</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821.05</v>
      </c>
      <c r="D161" s="2">
        <f>'PR-RAS'!E165</f>
        <v>2086.0500000000002</v>
      </c>
      <c r="E161" s="2">
        <v>0</v>
      </c>
      <c r="F161" s="2">
        <v>0</v>
      </c>
      <c r="G161" s="3">
        <f t="shared" si="0"/>
        <v>798.90400000000011</v>
      </c>
      <c r="H161" s="3">
        <f t="shared" si="1"/>
        <v>0.10000000000013642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821.05</v>
      </c>
      <c r="D163" s="2">
        <f>'PR-RAS'!E167</f>
        <v>2086.0500000000002</v>
      </c>
      <c r="E163" s="2">
        <v>0</v>
      </c>
      <c r="F163" s="2">
        <v>0</v>
      </c>
      <c r="G163" s="3">
        <f t="shared" si="0"/>
        <v>808.89030000000014</v>
      </c>
      <c r="H163" s="3">
        <f t="shared" si="1"/>
        <v>0.10000000000013642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13933.69</v>
      </c>
      <c r="D166" s="2">
        <f>'PR-RAS'!E170</f>
        <v>15105.869999999999</v>
      </c>
      <c r="E166" s="2">
        <v>0</v>
      </c>
      <c r="F166" s="2">
        <v>0</v>
      </c>
      <c r="G166" s="3">
        <f t="shared" si="0"/>
        <v>7283.9959500000004</v>
      </c>
      <c r="H166" s="3">
        <f t="shared" si="1"/>
        <v>0.44000000000050932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3223.68</v>
      </c>
      <c r="D167" s="2">
        <f>'PR-RAS'!E171</f>
        <v>3670.21</v>
      </c>
      <c r="E167" s="2">
        <v>0</v>
      </c>
      <c r="F167" s="2">
        <v>0</v>
      </c>
      <c r="G167" s="3">
        <f t="shared" si="0"/>
        <v>1753.6406000000002</v>
      </c>
      <c r="H167" s="3">
        <f t="shared" si="1"/>
        <v>0.53000000000020009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118.25</v>
      </c>
      <c r="D168" s="2">
        <f>'PR-RAS'!E172</f>
        <v>220.04</v>
      </c>
      <c r="E168" s="2">
        <v>0</v>
      </c>
      <c r="F168" s="2">
        <v>0</v>
      </c>
      <c r="G168" s="3">
        <f t="shared" si="0"/>
        <v>93.241109999999992</v>
      </c>
      <c r="H168" s="3">
        <f t="shared" si="1"/>
        <v>0.28999999999999204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9121.27</v>
      </c>
      <c r="D169" s="2">
        <f>'PR-RAS'!E173</f>
        <v>10823.9</v>
      </c>
      <c r="E169" s="2">
        <v>0</v>
      </c>
      <c r="F169" s="2">
        <v>0</v>
      </c>
      <c r="G169" s="3">
        <f t="shared" si="0"/>
        <v>5169.2037600000003</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354.94</v>
      </c>
      <c r="D170" s="2">
        <f>'PR-RAS'!E174</f>
        <v>391.72</v>
      </c>
      <c r="E170" s="2">
        <v>0</v>
      </c>
      <c r="F170" s="2">
        <v>0</v>
      </c>
      <c r="G170" s="3">
        <f t="shared" si="0"/>
        <v>192.38622000000004</v>
      </c>
      <c r="H170" s="3">
        <f t="shared" si="1"/>
        <v>0.33999999999997499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1115.55</v>
      </c>
      <c r="D171" s="2">
        <f>'PR-RAS'!E175</f>
        <v>0</v>
      </c>
      <c r="E171" s="2">
        <v>0</v>
      </c>
      <c r="F171" s="2">
        <v>0</v>
      </c>
      <c r="G171" s="3">
        <f t="shared" si="0"/>
        <v>189.64350000000002</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86382.17</v>
      </c>
      <c r="D174" s="2">
        <f>'PR-RAS'!E178</f>
        <v>93276.160000000003</v>
      </c>
      <c r="E174" s="2">
        <v>0</v>
      </c>
      <c r="F174" s="2">
        <v>0</v>
      </c>
      <c r="G174" s="3">
        <f t="shared" si="0"/>
        <v>47217.666769999996</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3938.54</v>
      </c>
      <c r="D175" s="2">
        <f>'PR-RAS'!E179</f>
        <v>3781.31</v>
      </c>
      <c r="E175" s="2">
        <v>0</v>
      </c>
      <c r="F175" s="2">
        <v>0</v>
      </c>
      <c r="G175" s="3">
        <f t="shared" si="0"/>
        <v>2001.2018399999999</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6621.5</v>
      </c>
      <c r="D176" s="2">
        <f>'PR-RAS'!E180</f>
        <v>7987.29</v>
      </c>
      <c r="E176" s="2">
        <v>0</v>
      </c>
      <c r="F176" s="2">
        <v>0</v>
      </c>
      <c r="G176" s="3">
        <f t="shared" si="0"/>
        <v>3954.3139999999999</v>
      </c>
      <c r="H176" s="3">
        <f t="shared" si="1"/>
        <v>0.78999999999996362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6831.17</v>
      </c>
      <c r="D177" s="2">
        <f>'PR-RAS'!E181</f>
        <v>7589.16</v>
      </c>
      <c r="E177" s="2">
        <v>0</v>
      </c>
      <c r="F177" s="2">
        <v>0</v>
      </c>
      <c r="G177" s="3">
        <f t="shared" si="0"/>
        <v>3873.6702399999995</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43958.57</v>
      </c>
      <c r="D178" s="2">
        <f>'PR-RAS'!E182</f>
        <v>43317.71</v>
      </c>
      <c r="E178" s="2">
        <v>0</v>
      </c>
      <c r="F178" s="2">
        <v>0</v>
      </c>
      <c r="G178" s="3">
        <f t="shared" si="0"/>
        <v>23115.136229999996</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1460</v>
      </c>
      <c r="D180" s="2">
        <f>'PR-RAS'!E184</f>
        <v>2675</v>
      </c>
      <c r="E180" s="2">
        <v>0</v>
      </c>
      <c r="F180" s="2">
        <v>0</v>
      </c>
      <c r="G180" s="3">
        <f t="shared" si="0"/>
        <v>1218.99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9644.39</v>
      </c>
      <c r="D181" s="2">
        <f>'PR-RAS'!E185</f>
        <v>15102.66</v>
      </c>
      <c r="E181" s="2">
        <v>0</v>
      </c>
      <c r="F181" s="2">
        <v>0</v>
      </c>
      <c r="G181" s="3">
        <f t="shared" si="0"/>
        <v>7172.9477999999999</v>
      </c>
      <c r="H181" s="3">
        <f t="shared" si="1"/>
        <v>0.72999999999956344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4686.83</v>
      </c>
      <c r="D182" s="2">
        <f>'PR-RAS'!E186</f>
        <v>3885.08</v>
      </c>
      <c r="E182" s="2">
        <v>0</v>
      </c>
      <c r="F182" s="2">
        <v>0</v>
      </c>
      <c r="G182" s="3">
        <f t="shared" si="0"/>
        <v>2254.7151899999999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9241.17</v>
      </c>
      <c r="D183" s="2">
        <f>'PR-RAS'!E187</f>
        <v>8937.9500000000007</v>
      </c>
      <c r="E183" s="2">
        <v>0</v>
      </c>
      <c r="F183" s="2">
        <v>0</v>
      </c>
      <c r="G183" s="3">
        <f t="shared" si="0"/>
        <v>4935.30674</v>
      </c>
      <c r="H183" s="3">
        <f t="shared" si="1"/>
        <v>0.21999999999934516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245.6</v>
      </c>
      <c r="D184" s="2">
        <f>'PR-RAS'!E188</f>
        <v>30.5</v>
      </c>
      <c r="E184" s="2">
        <v>0</v>
      </c>
      <c r="F184" s="2">
        <v>0</v>
      </c>
      <c r="G184" s="3">
        <f t="shared" si="0"/>
        <v>56.107800000000005</v>
      </c>
      <c r="H184" s="3">
        <f t="shared" si="1"/>
        <v>0.90000000000000568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22054.25</v>
      </c>
      <c r="D190" s="2">
        <f>'PR-RAS'!E194</f>
        <v>46089.630000000005</v>
      </c>
      <c r="E190" s="2">
        <v>0</v>
      </c>
      <c r="F190" s="2">
        <v>0</v>
      </c>
      <c r="G190" s="3">
        <f t="shared" si="0"/>
        <v>21590.133390000003</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14991.38</v>
      </c>
      <c r="D191" s="2">
        <f>'PR-RAS'!E195</f>
        <v>26009.52</v>
      </c>
      <c r="E191" s="2">
        <v>0</v>
      </c>
      <c r="F191" s="2">
        <v>0</v>
      </c>
      <c r="G191" s="3">
        <f t="shared" si="0"/>
        <v>12731.979799999999</v>
      </c>
      <c r="H191" s="3">
        <f t="shared" si="1"/>
        <v>0.85999999999876309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985.61</v>
      </c>
      <c r="D193" s="2">
        <f>'PR-RAS'!E197</f>
        <v>4243.8599999999997</v>
      </c>
      <c r="E193" s="2">
        <v>0</v>
      </c>
      <c r="F193" s="2">
        <v>0</v>
      </c>
      <c r="G193" s="3">
        <f t="shared" si="0"/>
        <v>1818.8793600000001</v>
      </c>
      <c r="H193" s="3">
        <f t="shared" si="1"/>
        <v>0.53000000000031378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2142.61</v>
      </c>
      <c r="D194" s="2">
        <f>'PR-RAS'!E198</f>
        <v>2650.53</v>
      </c>
      <c r="E194" s="2">
        <v>0</v>
      </c>
      <c r="F194" s="2">
        <v>0</v>
      </c>
      <c r="G194" s="3">
        <f t="shared" si="0"/>
        <v>1436.6283100000001</v>
      </c>
      <c r="H194" s="3">
        <f t="shared" si="1"/>
        <v>0.85999999999967258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268.93</v>
      </c>
      <c r="D195" s="2">
        <f>'PR-RAS'!E199</f>
        <v>4120.87</v>
      </c>
      <c r="E195" s="2">
        <v>0</v>
      </c>
      <c r="F195" s="2">
        <v>0</v>
      </c>
      <c r="G195" s="3">
        <f t="shared" si="0"/>
        <v>1651.06998</v>
      </c>
      <c r="H195" s="3">
        <f t="shared" si="1"/>
        <v>0.20000000000010232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3665.72</v>
      </c>
      <c r="D196" s="2">
        <f>'PR-RAS'!E200</f>
        <v>0</v>
      </c>
      <c r="E196" s="2">
        <v>0</v>
      </c>
      <c r="F196" s="2">
        <v>0</v>
      </c>
      <c r="G196" s="3">
        <f t="shared" si="0"/>
        <v>714.81539999999995</v>
      </c>
      <c r="H196" s="3">
        <f t="shared" si="1"/>
        <v>0.28000000000020009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9064.85</v>
      </c>
      <c r="E197" s="2">
        <v>0</v>
      </c>
      <c r="F197" s="2">
        <v>0</v>
      </c>
      <c r="G197" s="3">
        <f t="shared" si="0"/>
        <v>3553.4212000000002</v>
      </c>
      <c r="H197" s="3">
        <f t="shared" si="1"/>
        <v>0.1499999999996362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1236.6399999999999</v>
      </c>
      <c r="D198" s="2">
        <f>'PR-RAS'!E202</f>
        <v>1388.4</v>
      </c>
      <c r="E198" s="2">
        <v>0</v>
      </c>
      <c r="F198" s="2">
        <v>0</v>
      </c>
      <c r="G198" s="3">
        <f t="shared" si="0"/>
        <v>790.64768000000004</v>
      </c>
      <c r="H198" s="3">
        <f t="shared" si="1"/>
        <v>0.76000000000021828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1236.6399999999999</v>
      </c>
      <c r="D212" s="2">
        <f>'PR-RAS'!E216</f>
        <v>1388.4</v>
      </c>
      <c r="E212" s="2">
        <v>0</v>
      </c>
      <c r="F212" s="2">
        <v>0</v>
      </c>
      <c r="G212" s="3">
        <f t="shared" si="0"/>
        <v>846.83583999999996</v>
      </c>
      <c r="H212" s="3">
        <f t="shared" si="1"/>
        <v>0.76000000000021828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1177.05</v>
      </c>
      <c r="D213" s="2">
        <f>'PR-RAS'!E217</f>
        <v>1279.3900000000001</v>
      </c>
      <c r="E213" s="2">
        <v>0</v>
      </c>
      <c r="F213" s="2">
        <v>0</v>
      </c>
      <c r="G213" s="3">
        <f t="shared" si="0"/>
        <v>791.99595999999997</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59.59</v>
      </c>
      <c r="D215" s="2">
        <f>'PR-RAS'!E219</f>
        <v>30.89</v>
      </c>
      <c r="E215" s="2">
        <v>0</v>
      </c>
      <c r="F215" s="2">
        <v>0</v>
      </c>
      <c r="G215" s="3">
        <f t="shared" si="0"/>
        <v>25.973179999999999</v>
      </c>
      <c r="H215" s="3">
        <f t="shared" si="1"/>
        <v>0.51999999999999602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78.12</v>
      </c>
      <c r="E216" s="2">
        <v>0</v>
      </c>
      <c r="F216" s="2">
        <v>0</v>
      </c>
      <c r="G216" s="3">
        <f t="shared" si="0"/>
        <v>33.5916</v>
      </c>
      <c r="H216" s="3">
        <f t="shared" si="1"/>
        <v>0.12000000000000455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1261.8399999999999</v>
      </c>
      <c r="D217" s="2">
        <f>'PR-RAS'!E221</f>
        <v>4038.23</v>
      </c>
      <c r="E217" s="2">
        <v>0</v>
      </c>
      <c r="F217" s="2">
        <v>0</v>
      </c>
      <c r="G217" s="3">
        <f t="shared" si="0"/>
        <v>2017.0727999999999</v>
      </c>
      <c r="H217" s="3">
        <f t="shared" si="1"/>
        <v>0.39000000000010004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1261.8399999999999</v>
      </c>
      <c r="D221" s="2">
        <f>'PR-RAS'!E225</f>
        <v>4038.23</v>
      </c>
      <c r="E221" s="2">
        <v>0</v>
      </c>
      <c r="F221" s="2">
        <v>0</v>
      </c>
      <c r="G221" s="3">
        <f t="shared" si="0"/>
        <v>2054.4259999999999</v>
      </c>
      <c r="H221" s="3">
        <f t="shared" si="1"/>
        <v>0.39000000000010004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1261.8399999999999</v>
      </c>
      <c r="D223" s="2">
        <f>'PR-RAS'!E227</f>
        <v>3990.23</v>
      </c>
      <c r="E223" s="2">
        <v>0</v>
      </c>
      <c r="F223" s="2">
        <v>0</v>
      </c>
      <c r="G223" s="3">
        <f t="shared" si="0"/>
        <v>2051.7905999999998</v>
      </c>
      <c r="H223" s="3">
        <f t="shared" si="1"/>
        <v>0.39000000000010004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48</v>
      </c>
      <c r="E224" s="2">
        <v>0</v>
      </c>
      <c r="F224" s="2">
        <v>0</v>
      </c>
      <c r="G224" s="3">
        <f t="shared" si="0"/>
        <v>21.408000000000001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46783.97</v>
      </c>
      <c r="D226" s="2">
        <f>'PR-RAS'!E230</f>
        <v>51916.97</v>
      </c>
      <c r="E226" s="2">
        <v>0</v>
      </c>
      <c r="F226" s="2">
        <v>0</v>
      </c>
      <c r="G226" s="3">
        <f t="shared" si="0"/>
        <v>33889.029750000002</v>
      </c>
      <c r="H226" s="3">
        <f t="shared" si="1"/>
        <v>5.9999999997671694E-2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2778.92</v>
      </c>
      <c r="D233" s="2">
        <f>'PR-RAS'!E237</f>
        <v>4342.08</v>
      </c>
      <c r="E233" s="2">
        <v>0</v>
      </c>
      <c r="F233" s="2">
        <v>0</v>
      </c>
      <c r="G233" s="3">
        <f t="shared" si="0"/>
        <v>2659.4345600000001</v>
      </c>
      <c r="H233" s="3">
        <f t="shared" si="1"/>
        <v>0.15999999999985448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2778.92</v>
      </c>
      <c r="D234" s="2">
        <f>'PR-RAS'!E238</f>
        <v>4342.08</v>
      </c>
      <c r="E234" s="2">
        <v>0</v>
      </c>
      <c r="F234" s="2">
        <v>0</v>
      </c>
      <c r="G234" s="3">
        <f t="shared" si="0"/>
        <v>2670.8976400000001</v>
      </c>
      <c r="H234" s="3">
        <f t="shared" si="1"/>
        <v>0.15999999999985448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44005.05</v>
      </c>
      <c r="D242" s="2">
        <f>'PR-RAS'!E246</f>
        <v>47574.89</v>
      </c>
      <c r="E242" s="2">
        <v>0</v>
      </c>
      <c r="F242" s="2">
        <v>0</v>
      </c>
      <c r="G242" s="3">
        <f t="shared" si="0"/>
        <v>33536.314030000001</v>
      </c>
      <c r="H242" s="3">
        <f t="shared" si="1"/>
        <v>0.16000000000349246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44005.05</v>
      </c>
      <c r="D243" s="2">
        <f>'PR-RAS'!E247</f>
        <v>46876.49</v>
      </c>
      <c r="E243" s="2">
        <v>0</v>
      </c>
      <c r="F243" s="2">
        <v>0</v>
      </c>
      <c r="G243" s="3">
        <f t="shared" si="0"/>
        <v>33337.44326</v>
      </c>
      <c r="H243" s="3">
        <f t="shared" si="1"/>
        <v>0.54000000000087311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698.4</v>
      </c>
      <c r="E244" s="2">
        <v>0</v>
      </c>
      <c r="F244" s="2">
        <v>0</v>
      </c>
      <c r="G244" s="3">
        <f t="shared" si="0"/>
        <v>339.42239999999998</v>
      </c>
      <c r="H244" s="3">
        <f t="shared" si="1"/>
        <v>0.39999999999997726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54704.36</v>
      </c>
      <c r="D258" s="2">
        <f>'PR-RAS'!E262</f>
        <v>61450.7</v>
      </c>
      <c r="E258" s="2">
        <v>0</v>
      </c>
      <c r="F258" s="2">
        <v>0</v>
      </c>
      <c r="G258" s="3">
        <f t="shared" si="0"/>
        <v>45644.680320000007</v>
      </c>
      <c r="H258" s="3">
        <f t="shared" si="1"/>
        <v>0.66000000000349246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54704.36</v>
      </c>
      <c r="D265" s="2">
        <f>'PR-RAS'!E269</f>
        <v>61450.7</v>
      </c>
      <c r="E265" s="2">
        <v>0</v>
      </c>
      <c r="F265" s="2">
        <v>0</v>
      </c>
      <c r="G265" s="3">
        <f t="shared" si="0"/>
        <v>46887.920640000004</v>
      </c>
      <c r="H265" s="3">
        <f t="shared" si="1"/>
        <v>0.66000000000349246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36567.760000000002</v>
      </c>
      <c r="D266" s="2">
        <f>'PR-RAS'!E270</f>
        <v>40967.1</v>
      </c>
      <c r="E266" s="2">
        <v>0</v>
      </c>
      <c r="F266" s="2">
        <v>0</v>
      </c>
      <c r="G266" s="3">
        <f t="shared" si="0"/>
        <v>31403.019400000001</v>
      </c>
      <c r="H266" s="3">
        <f t="shared" si="1"/>
        <v>0.33999999999650754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18136.599999999999</v>
      </c>
      <c r="D267" s="2">
        <f>'PR-RAS'!E271</f>
        <v>20483.599999999999</v>
      </c>
      <c r="E267" s="2">
        <v>0</v>
      </c>
      <c r="F267" s="2">
        <v>0</v>
      </c>
      <c r="G267" s="3">
        <f t="shared" si="0"/>
        <v>15721.6108</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49750.05</v>
      </c>
      <c r="D269" s="2">
        <f>'PR-RAS'!E273</f>
        <v>41284.33</v>
      </c>
      <c r="E269" s="2">
        <v>0</v>
      </c>
      <c r="F269" s="2">
        <v>0</v>
      </c>
      <c r="G269" s="3">
        <f t="shared" si="0"/>
        <v>35461.414280000005</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49750.05</v>
      </c>
      <c r="D270" s="2">
        <f>'PR-RAS'!E274</f>
        <v>41284.33</v>
      </c>
      <c r="E270" s="2">
        <v>0</v>
      </c>
      <c r="F270" s="2">
        <v>0</v>
      </c>
      <c r="G270" s="3">
        <f t="shared" si="0"/>
        <v>35593.732990000011</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49750.05</v>
      </c>
      <c r="D271" s="2">
        <f>'PR-RAS'!E275</f>
        <v>41284.33</v>
      </c>
      <c r="E271" s="2">
        <v>0</v>
      </c>
      <c r="F271" s="2">
        <v>0</v>
      </c>
      <c r="G271" s="3">
        <f t="shared" si="0"/>
        <v>35726.051700000011</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298003.32</v>
      </c>
      <c r="D295" s="2">
        <f>'PR-RAS'!E299</f>
        <v>368796.1100000001</v>
      </c>
      <c r="E295" s="2">
        <v>0</v>
      </c>
      <c r="F295" s="2">
        <v>0</v>
      </c>
      <c r="G295" s="3">
        <f t="shared" si="12"/>
        <v>304465.08876000007</v>
      </c>
      <c r="H295" s="3">
        <f t="shared" si="13"/>
        <v>0.4300000001094304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213285.27999999997</v>
      </c>
      <c r="D296" s="2">
        <f>'PR-RAS'!E300</f>
        <v>746086.89000000013</v>
      </c>
      <c r="E296" s="2">
        <v>0</v>
      </c>
      <c r="F296" s="2">
        <v>0</v>
      </c>
      <c r="G296" s="3">
        <f t="shared" si="12"/>
        <v>503110.42270000005</v>
      </c>
      <c r="H296" s="3">
        <f t="shared" si="13"/>
        <v>0.38999999983934686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59997.1</v>
      </c>
      <c r="D298" s="2">
        <f>'PR-RAS'!E302</f>
        <v>167268.76999999999</v>
      </c>
      <c r="E298" s="2">
        <v>0</v>
      </c>
      <c r="F298" s="2">
        <v>0</v>
      </c>
      <c r="G298" s="3">
        <f t="shared" si="12"/>
        <v>117176.78807999998</v>
      </c>
      <c r="H298" s="3">
        <f t="shared" si="13"/>
        <v>0.33000000000902219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21898.6</v>
      </c>
      <c r="D300" s="2">
        <f>'PR-RAS'!E304</f>
        <v>265778.02</v>
      </c>
      <c r="E300" s="2">
        <v>0</v>
      </c>
      <c r="F300" s="2">
        <v>0</v>
      </c>
      <c r="G300" s="3">
        <f t="shared" si="12"/>
        <v>165482.93736000001</v>
      </c>
      <c r="H300" s="3">
        <f t="shared" si="13"/>
        <v>0.42000000002008164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106013.61</v>
      </c>
      <c r="D355" s="2">
        <f>'PR-RAS'!E360</f>
        <v>872817.24</v>
      </c>
      <c r="E355" s="2">
        <v>0</v>
      </c>
      <c r="F355" s="2">
        <v>0</v>
      </c>
      <c r="G355" s="3">
        <f t="shared" si="12"/>
        <v>655483.42385999998</v>
      </c>
      <c r="H355" s="3">
        <f t="shared" si="13"/>
        <v>0.6299999999901047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4000</v>
      </c>
      <c r="E356" s="2">
        <v>0</v>
      </c>
      <c r="F356" s="2">
        <v>0</v>
      </c>
      <c r="G356" s="3">
        <f t="shared" si="12"/>
        <v>2840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4000</v>
      </c>
      <c r="E357" s="2">
        <v>0</v>
      </c>
      <c r="F357" s="2">
        <v>0</v>
      </c>
      <c r="G357" s="3">
        <f t="shared" si="12"/>
        <v>2848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4000</v>
      </c>
      <c r="E358" s="2">
        <v>0</v>
      </c>
      <c r="F358" s="2">
        <v>0</v>
      </c>
      <c r="G358" s="3">
        <f t="shared" si="12"/>
        <v>2856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106013.61</v>
      </c>
      <c r="D368" s="2">
        <f>'PR-RAS'!E373</f>
        <v>868817.24</v>
      </c>
      <c r="E368" s="2">
        <v>0</v>
      </c>
      <c r="F368" s="2">
        <v>0</v>
      </c>
      <c r="G368" s="3">
        <f t="shared" si="12"/>
        <v>676618.84903000004</v>
      </c>
      <c r="H368" s="3">
        <f t="shared" si="13"/>
        <v>0.6299999999901047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86662.37</v>
      </c>
      <c r="D369" s="2">
        <f>'PR-RAS'!E374</f>
        <v>815594.84</v>
      </c>
      <c r="E369" s="2">
        <v>0</v>
      </c>
      <c r="F369" s="2">
        <v>0</v>
      </c>
      <c r="G369" s="3">
        <f t="shared" si="12"/>
        <v>632169.55439999991</v>
      </c>
      <c r="H369" s="3">
        <f t="shared" si="13"/>
        <v>0.53000000002793968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21701.46</v>
      </c>
      <c r="D371" s="2">
        <f>'PR-RAS'!E376</f>
        <v>807131.71</v>
      </c>
      <c r="E371" s="2">
        <v>0</v>
      </c>
      <c r="F371" s="2">
        <v>0</v>
      </c>
      <c r="G371" s="3">
        <f t="shared" si="12"/>
        <v>605307.00559999992</v>
      </c>
      <c r="H371" s="3">
        <f t="shared" si="13"/>
        <v>0.75000000003637979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62535.91</v>
      </c>
      <c r="D372" s="2">
        <f>'PR-RAS'!E377</f>
        <v>5593.13</v>
      </c>
      <c r="E372" s="2">
        <v>0</v>
      </c>
      <c r="F372" s="2">
        <v>0</v>
      </c>
      <c r="G372" s="3">
        <f t="shared" si="12"/>
        <v>27350.925069999998</v>
      </c>
      <c r="H372" s="3">
        <f t="shared" si="13"/>
        <v>0.21999999999661668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2425</v>
      </c>
      <c r="D373" s="2">
        <f>'PR-RAS'!E378</f>
        <v>2870</v>
      </c>
      <c r="E373" s="2">
        <v>0</v>
      </c>
      <c r="F373" s="2">
        <v>0</v>
      </c>
      <c r="G373" s="3">
        <f t="shared" si="12"/>
        <v>3037.38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10571.24</v>
      </c>
      <c r="D374" s="2">
        <f>'PR-RAS'!E379</f>
        <v>34472.400000000001</v>
      </c>
      <c r="E374" s="2">
        <v>0</v>
      </c>
      <c r="F374" s="2">
        <v>0</v>
      </c>
      <c r="G374" s="3">
        <f t="shared" si="12"/>
        <v>29659.482920000002</v>
      </c>
      <c r="H374" s="3">
        <f t="shared" si="13"/>
        <v>0.64000000000123691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2537.4899999999998</v>
      </c>
      <c r="D375" s="2">
        <f>'PR-RAS'!E380</f>
        <v>4678.3500000000004</v>
      </c>
      <c r="E375" s="2">
        <v>0</v>
      </c>
      <c r="F375" s="2">
        <v>0</v>
      </c>
      <c r="G375" s="3">
        <f t="shared" si="12"/>
        <v>4448.42706</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1032.69</v>
      </c>
      <c r="E377" s="2">
        <v>0</v>
      </c>
      <c r="F377" s="2">
        <v>0</v>
      </c>
      <c r="G377" s="3">
        <f t="shared" si="12"/>
        <v>776.58288000000005</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8033.75</v>
      </c>
      <c r="D381" s="2">
        <f>'PR-RAS'!E386</f>
        <v>28761.360000000001</v>
      </c>
      <c r="E381" s="2">
        <v>0</v>
      </c>
      <c r="F381" s="2">
        <v>0</v>
      </c>
      <c r="G381" s="3">
        <f t="shared" si="12"/>
        <v>24911.458600000002</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8780</v>
      </c>
      <c r="D396" s="2">
        <f>'PR-RAS'!E401</f>
        <v>18750</v>
      </c>
      <c r="E396" s="2">
        <v>0</v>
      </c>
      <c r="F396" s="2">
        <v>0</v>
      </c>
      <c r="G396" s="3">
        <f t="shared" si="12"/>
        <v>18280.600000000002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8780</v>
      </c>
      <c r="D399" s="2">
        <f>'PR-RAS'!E404</f>
        <v>18750</v>
      </c>
      <c r="E399" s="2">
        <v>0</v>
      </c>
      <c r="F399" s="2">
        <v>0</v>
      </c>
      <c r="G399" s="3">
        <f t="shared" si="12"/>
        <v>18419.440000000002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106013.61</v>
      </c>
      <c r="D413" s="2">
        <f>'PR-RAS'!E418</f>
        <v>872817.24</v>
      </c>
      <c r="E413" s="2">
        <v>0</v>
      </c>
      <c r="F413" s="2">
        <v>0</v>
      </c>
      <c r="G413" s="3">
        <f t="shared" si="12"/>
        <v>762879.01307999995</v>
      </c>
      <c r="H413" s="3">
        <f t="shared" si="13"/>
        <v>0.6299999999901047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511288.6</v>
      </c>
      <c r="D417" s="2">
        <f>'PR-RAS'!E422</f>
        <v>1114883.0000000002</v>
      </c>
      <c r="E417" s="2">
        <v>0</v>
      </c>
      <c r="F417" s="2">
        <v>0</v>
      </c>
      <c r="G417" s="3">
        <f t="shared" si="12"/>
        <v>1140278.7136000001</v>
      </c>
      <c r="H417" s="3">
        <f t="shared" si="13"/>
        <v>0.40000000025611371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404016.93</v>
      </c>
      <c r="D418" s="2">
        <f>'PR-RAS'!E423</f>
        <v>1241613.3500000001</v>
      </c>
      <c r="E418" s="2">
        <v>0</v>
      </c>
      <c r="F418" s="2">
        <v>0</v>
      </c>
      <c r="G418" s="3">
        <f t="shared" si="12"/>
        <v>1203980.5937100002</v>
      </c>
      <c r="H418" s="3">
        <f t="shared" si="13"/>
        <v>0.42000000010011718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107271.66999999998</v>
      </c>
      <c r="D419" s="2">
        <f>'PR-RAS'!E424</f>
        <v>0</v>
      </c>
      <c r="E419" s="2">
        <v>0</v>
      </c>
      <c r="F419" s="2">
        <v>0</v>
      </c>
      <c r="G419" s="3">
        <f t="shared" si="12"/>
        <v>44839.558059999988</v>
      </c>
      <c r="H419" s="3">
        <f t="shared" si="13"/>
        <v>0.33000000001629815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126730.34999999986</v>
      </c>
      <c r="E420" s="2">
        <v>0</v>
      </c>
      <c r="F420" s="2">
        <v>0</v>
      </c>
      <c r="G420" s="3">
        <f t="shared" si="12"/>
        <v>106200.03329999988</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59997.1</v>
      </c>
      <c r="D421" s="2">
        <f>'PR-RAS'!E426</f>
        <v>167268.76999999999</v>
      </c>
      <c r="E421" s="2">
        <v>0</v>
      </c>
      <c r="F421" s="2">
        <v>0</v>
      </c>
      <c r="G421" s="3">
        <f t="shared" si="12"/>
        <v>165704.54879999999</v>
      </c>
      <c r="H421" s="3">
        <f t="shared" si="13"/>
        <v>0.33000000000902219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21898.6</v>
      </c>
      <c r="D423" s="2">
        <f>'PR-RAS'!E428</f>
        <v>265778.02</v>
      </c>
      <c r="E423" s="2">
        <v>0</v>
      </c>
      <c r="F423" s="2">
        <v>0</v>
      </c>
      <c r="G423" s="3">
        <f t="shared" si="12"/>
        <v>233557.85808000001</v>
      </c>
      <c r="H423" s="3">
        <f t="shared" si="13"/>
        <v>0.42000000002008164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511288.6</v>
      </c>
      <c r="D637" s="2">
        <f>'PR-RAS'!E643</f>
        <v>1114883.0000000002</v>
      </c>
      <c r="E637" s="2">
        <v>0</v>
      </c>
      <c r="F637" s="2">
        <v>0</v>
      </c>
      <c r="G637" s="3">
        <f t="shared" si="14"/>
        <v>1743310.7256000005</v>
      </c>
      <c r="H637" s="3">
        <f t="shared" si="15"/>
        <v>0.40000000025611371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404016.93</v>
      </c>
      <c r="D638" s="2">
        <f>'PR-RAS'!E644</f>
        <v>1241613.3500000001</v>
      </c>
      <c r="E638" s="2">
        <v>0</v>
      </c>
      <c r="F638" s="2">
        <v>0</v>
      </c>
      <c r="G638" s="3">
        <f t="shared" si="14"/>
        <v>1839174.1923100003</v>
      </c>
      <c r="H638" s="3">
        <f t="shared" si="15"/>
        <v>0.42000000010011718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107271.66999999998</v>
      </c>
      <c r="D639" s="2">
        <f>'PR-RAS'!E645</f>
        <v>0</v>
      </c>
      <c r="E639" s="2">
        <v>0</v>
      </c>
      <c r="F639" s="2">
        <v>0</v>
      </c>
      <c r="G639" s="3">
        <f t="shared" si="14"/>
        <v>68439.325459999993</v>
      </c>
      <c r="H639" s="3">
        <f t="shared" si="15"/>
        <v>0.33000000001629815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126730.34999999986</v>
      </c>
      <c r="E640" s="2">
        <v>0</v>
      </c>
      <c r="F640" s="2">
        <v>0</v>
      </c>
      <c r="G640" s="3">
        <f t="shared" si="14"/>
        <v>161961.38729999983</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59997.1</v>
      </c>
      <c r="D641" s="2">
        <f>'PR-RAS'!E647</f>
        <v>167268.76999999999</v>
      </c>
      <c r="E641" s="2">
        <v>0</v>
      </c>
      <c r="F641" s="2">
        <v>0</v>
      </c>
      <c r="G641" s="3">
        <f t="shared" si="14"/>
        <v>252502.16959999996</v>
      </c>
      <c r="H641" s="3">
        <f t="shared" si="15"/>
        <v>0.33000000000902219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167268.76999999999</v>
      </c>
      <c r="D643" s="2">
        <f>'PR-RAS'!E649</f>
        <v>40538.420000000129</v>
      </c>
      <c r="E643" s="2">
        <v>0</v>
      </c>
      <c r="F643" s="2">
        <v>0</v>
      </c>
      <c r="G643" s="3">
        <f t="shared" si="14"/>
        <v>159437.88162000017</v>
      </c>
      <c r="H643" s="3">
        <f t="shared" si="15"/>
        <v>0.65000000013969839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78392.039999999994</v>
      </c>
      <c r="D646" s="2">
        <f>'PR-RAS'!E653</f>
        <v>186465.54</v>
      </c>
      <c r="E646" s="2">
        <v>0</v>
      </c>
      <c r="F646" s="2">
        <v>0</v>
      </c>
      <c r="G646" s="3">
        <f t="shared" si="14"/>
        <v>291103.41240000003</v>
      </c>
      <c r="H646" s="3">
        <f t="shared" si="15"/>
        <v>0.49999999998544808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532398.73</v>
      </c>
      <c r="D647" s="2">
        <f>'PR-RAS'!E654</f>
        <v>1122031.03</v>
      </c>
      <c r="E647" s="2">
        <v>0</v>
      </c>
      <c r="F647" s="2">
        <v>0</v>
      </c>
      <c r="G647" s="3">
        <f t="shared" si="14"/>
        <v>1793593.6703400002</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424325.23</v>
      </c>
      <c r="D648" s="2">
        <f>'PR-RAS'!E655</f>
        <v>1097001.49</v>
      </c>
      <c r="E648" s="2">
        <v>0</v>
      </c>
      <c r="F648" s="2">
        <v>0</v>
      </c>
      <c r="G648" s="3">
        <f t="shared" si="14"/>
        <v>1694058.3518700001</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186465.54000000004</v>
      </c>
      <c r="D649" s="2">
        <f>'PR-RAS'!E656</f>
        <v>211495.08000000007</v>
      </c>
      <c r="E649" s="2">
        <v>0</v>
      </c>
      <c r="F649" s="2">
        <v>0</v>
      </c>
      <c r="G649" s="3">
        <f t="shared" si="14"/>
        <v>394927.29360000015</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v>
      </c>
      <c r="D650" s="2">
        <f>'PR-RAS'!E657</f>
        <v>2</v>
      </c>
      <c r="E650" s="2">
        <v>0</v>
      </c>
      <c r="F650" s="2">
        <v>0</v>
      </c>
      <c r="G650" s="3">
        <f t="shared" si="14"/>
        <v>3.2450000000000001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v>
      </c>
      <c r="D652" s="2">
        <f>'PR-RAS'!E659</f>
        <v>2</v>
      </c>
      <c r="E652" s="2">
        <v>0</v>
      </c>
      <c r="F652" s="2">
        <v>0</v>
      </c>
      <c r="G652" s="3">
        <f t="shared" si="14"/>
        <v>3.2549999999999999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828</v>
      </c>
      <c r="E655" s="2">
        <v>0</v>
      </c>
      <c r="F655" s="2">
        <v>0</v>
      </c>
      <c r="G655" s="3">
        <f t="shared" si="14"/>
        <v>1083.0240000000001</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385.44</v>
      </c>
      <c r="E656" s="2">
        <v>0</v>
      </c>
      <c r="F656" s="2">
        <v>0</v>
      </c>
      <c r="G656" s="3">
        <f t="shared" ref="G656:G657" si="16">(B656/1000)*(C656*1+D656*2)</f>
        <v>504.9264</v>
      </c>
      <c r="H656" s="3">
        <f t="shared" ref="H656:H657" si="17">ABS(C656-ROUND(C656,0))+ABS(D656-ROUND(D656,0))</f>
        <v>0.43999999999999773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9513.27</v>
      </c>
      <c r="E657" s="2">
        <v>0</v>
      </c>
      <c r="F657" s="2">
        <v>0</v>
      </c>
      <c r="G657" s="3">
        <f t="shared" si="16"/>
        <v>12481.410240000001</v>
      </c>
      <c r="H657" s="3">
        <f t="shared" si="17"/>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127994.47</v>
      </c>
      <c r="D662" s="2">
        <f>'PR-RAS'!E669</f>
        <v>0</v>
      </c>
      <c r="E662" s="2">
        <v>0</v>
      </c>
      <c r="F662" s="2">
        <v>0</v>
      </c>
      <c r="G662" s="3">
        <f t="shared" si="14"/>
        <v>84604.344670000006</v>
      </c>
      <c r="H662" s="3">
        <f t="shared" si="15"/>
        <v>0.47000000000116415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9226.6</v>
      </c>
      <c r="D663" s="2">
        <f>'PR-RAS'!E670</f>
        <v>24574.65</v>
      </c>
      <c r="E663" s="2">
        <v>0</v>
      </c>
      <c r="F663" s="2">
        <v>0</v>
      </c>
      <c r="G663" s="3">
        <f t="shared" si="14"/>
        <v>38644.845800000003</v>
      </c>
      <c r="H663" s="3">
        <f t="shared" si="15"/>
        <v>0.74999999999818101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40000</v>
      </c>
      <c r="D666" s="2">
        <f>'PR-RAS'!E673</f>
        <v>160456.97</v>
      </c>
      <c r="E666" s="2">
        <v>0</v>
      </c>
      <c r="F666" s="2">
        <v>0</v>
      </c>
      <c r="G666" s="3">
        <f t="shared" si="14"/>
        <v>240007.77010000002</v>
      </c>
      <c r="H666" s="3">
        <f t="shared" si="15"/>
        <v>2.9999999998835847E-2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379467.57</v>
      </c>
      <c r="E699" s="2">
        <v>0</v>
      </c>
      <c r="F699" s="2">
        <v>0</v>
      </c>
      <c r="G699" s="3">
        <f t="shared" si="14"/>
        <v>529736.72771999997</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3974.97</v>
      </c>
      <c r="E704" s="2">
        <v>0</v>
      </c>
      <c r="F704" s="2">
        <v>0</v>
      </c>
      <c r="G704" s="3">
        <f t="shared" ref="G704:G707" si="20">(B704/1000)*(C704*1+D704*2)</f>
        <v>5588.8078199999991</v>
      </c>
      <c r="H704" s="3">
        <f t="shared" ref="H704:H707" si="21">ABS(C704-ROUND(C704,0))+ABS(D704-ROUND(D704,0))</f>
        <v>3.0000000000200089E-2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2.14</v>
      </c>
      <c r="E705" s="2">
        <v>0</v>
      </c>
      <c r="F705" s="2">
        <v>0</v>
      </c>
      <c r="G705" s="3">
        <f t="shared" si="20"/>
        <v>3.0131199999999998</v>
      </c>
      <c r="H705" s="3">
        <f t="shared" si="21"/>
        <v>0.14000000000000012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821.05</v>
      </c>
      <c r="D727" s="2">
        <f>'PR-RAS'!E734</f>
        <v>0</v>
      </c>
      <c r="E727" s="2">
        <v>0</v>
      </c>
      <c r="F727" s="2">
        <v>0</v>
      </c>
      <c r="G727" s="3">
        <f t="shared" si="14"/>
        <v>596.08229999999992</v>
      </c>
      <c r="H727" s="3">
        <f t="shared" si="15"/>
        <v>4.9999999999954525E-2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285</v>
      </c>
      <c r="D729" s="2">
        <f>'PR-RAS'!E736</f>
        <v>0</v>
      </c>
      <c r="E729" s="2">
        <v>0</v>
      </c>
      <c r="F729" s="2">
        <v>0</v>
      </c>
      <c r="G729" s="3">
        <f t="shared" si="14"/>
        <v>207.48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6343.63</v>
      </c>
      <c r="D731" s="2">
        <f>'PR-RAS'!E738</f>
        <v>6722.78</v>
      </c>
      <c r="E731" s="2">
        <v>0</v>
      </c>
      <c r="F731" s="2">
        <v>0</v>
      </c>
      <c r="G731" s="3">
        <f t="shared" si="14"/>
        <v>14446.108699999999</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60</v>
      </c>
      <c r="D732" s="2">
        <f>'PR-RAS'!E739</f>
        <v>0</v>
      </c>
      <c r="E732" s="2">
        <v>0</v>
      </c>
      <c r="F732" s="2">
        <v>0</v>
      </c>
      <c r="G732" s="3">
        <f t="shared" si="14"/>
        <v>43.86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14991.38</v>
      </c>
      <c r="D734" s="2">
        <f>'PR-RAS'!E741</f>
        <v>26009.52</v>
      </c>
      <c r="E734" s="2">
        <v>0</v>
      </c>
      <c r="F734" s="2">
        <v>0</v>
      </c>
      <c r="G734" s="3">
        <f t="shared" si="14"/>
        <v>49118.637859999995</v>
      </c>
      <c r="H734" s="3">
        <f t="shared" si="15"/>
        <v>0.85999999999876309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48</v>
      </c>
      <c r="E770" s="2">
        <v>0</v>
      </c>
      <c r="F770" s="2">
        <v>0</v>
      </c>
      <c r="G770" s="3">
        <f t="shared" si="14"/>
        <v>73.823999999999998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2778.92</v>
      </c>
      <c r="D774" s="2">
        <f>'PR-RAS'!E781</f>
        <v>4342.08</v>
      </c>
      <c r="E774" s="2">
        <v>0</v>
      </c>
      <c r="F774" s="2">
        <v>0</v>
      </c>
      <c r="G774" s="3">
        <f t="shared" si="14"/>
        <v>8860.9608399999997</v>
      </c>
      <c r="H774" s="3">
        <f t="shared" si="15"/>
        <v>0.15999999999985448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15056.5</v>
      </c>
      <c r="D836" s="2">
        <f>'PR-RAS'!E843</f>
        <v>19257.5</v>
      </c>
      <c r="E836" s="2">
        <v>0</v>
      </c>
      <c r="F836" s="2">
        <v>0</v>
      </c>
      <c r="G836" s="3">
        <f t="shared" si="14"/>
        <v>44732.202499999999</v>
      </c>
      <c r="H836" s="3">
        <f t="shared" si="15"/>
        <v>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5123.22</v>
      </c>
      <c r="D837" s="2">
        <f>'PR-RAS'!E844</f>
        <v>3279.73</v>
      </c>
      <c r="E837" s="2">
        <v>0</v>
      </c>
      <c r="F837" s="2">
        <v>0</v>
      </c>
      <c r="G837" s="3">
        <f t="shared" ref="G837:G1010" si="34">(B837/1000)*(C837*1+D837*2)</f>
        <v>9766.72048</v>
      </c>
      <c r="H837" s="3">
        <f t="shared" ref="H837:H1095" si="35">ABS(C837-ROUND(C837,0))+ABS(D837-ROUND(D837,0))</f>
        <v>0.49000000000023647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11610</v>
      </c>
      <c r="D839" s="2">
        <f>'PR-RAS'!E846</f>
        <v>14050</v>
      </c>
      <c r="E839" s="2">
        <v>0</v>
      </c>
      <c r="F839" s="2">
        <v>0</v>
      </c>
      <c r="G839" s="3">
        <f t="shared" si="34"/>
        <v>33276.979999999996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4778.04</v>
      </c>
      <c r="D841" s="2">
        <f>'PR-RAS'!E848</f>
        <v>4379.87</v>
      </c>
      <c r="E841" s="2">
        <v>0</v>
      </c>
      <c r="F841" s="2">
        <v>0</v>
      </c>
      <c r="G841" s="3">
        <f t="shared" si="34"/>
        <v>11371.735199999999</v>
      </c>
      <c r="H841" s="3">
        <f t="shared" si="35"/>
        <v>0.17000000000007276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14770</v>
      </c>
      <c r="D844" s="2">
        <f>'PR-RAS'!E851</f>
        <v>16871.25</v>
      </c>
      <c r="E844" s="2">
        <v>0</v>
      </c>
      <c r="F844" s="2">
        <v>0</v>
      </c>
      <c r="G844" s="3">
        <f t="shared" si="34"/>
        <v>40896.037499999999</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3366.6</v>
      </c>
      <c r="D848" s="2">
        <f>'PR-RAS'!E855</f>
        <v>3612.35</v>
      </c>
      <c r="E848" s="2">
        <v>0</v>
      </c>
      <c r="F848" s="2">
        <v>0</v>
      </c>
      <c r="G848" s="3">
        <f t="shared" si="34"/>
        <v>8970.8310999999994</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2637413.91</v>
      </c>
      <c r="D1011" s="7">
        <f>BILANCA!E6</f>
        <v>3580798.69</v>
      </c>
      <c r="E1011" s="7">
        <v>0</v>
      </c>
      <c r="F1011" s="7">
        <v>0</v>
      </c>
      <c r="G1011" s="8">
        <f t="shared" ref="G1011:G1306" si="38">B1011/1000*C1011+B1011/500*D1011</f>
        <v>9799.0112900000004</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2066644.96</v>
      </c>
      <c r="D1012" s="2">
        <f>BILANCA!E7</f>
        <v>2741121.09</v>
      </c>
      <c r="E1012" s="2">
        <v>0</v>
      </c>
      <c r="F1012" s="2">
        <v>0</v>
      </c>
      <c r="G1012" s="3">
        <f t="shared" si="38"/>
        <v>15097.774280000001</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210066.64</v>
      </c>
      <c r="D1013" s="2">
        <f>BILANCA!E8</f>
        <v>238090.58000000002</v>
      </c>
      <c r="E1013" s="2">
        <v>0</v>
      </c>
      <c r="F1013" s="2">
        <v>0</v>
      </c>
      <c r="G1013" s="3">
        <f t="shared" si="38"/>
        <v>2058.7434000000003</v>
      </c>
      <c r="H1013" s="3">
        <f t="shared" si="35"/>
        <v>0.77999999996973202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189101.17</v>
      </c>
      <c r="D1014" s="2">
        <f>BILANCA!E9</f>
        <v>193101.17</v>
      </c>
      <c r="E1014" s="2">
        <v>0</v>
      </c>
      <c r="F1014" s="2">
        <v>0</v>
      </c>
      <c r="G1014" s="3">
        <f t="shared" si="38"/>
        <v>2301.2140400000003</v>
      </c>
      <c r="H1014" s="3">
        <f t="shared" si="35"/>
        <v>0.34000000002561137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100514.58</v>
      </c>
      <c r="D1015" s="2">
        <f>BILANCA!E10</f>
        <v>132514.57999999999</v>
      </c>
      <c r="E1015" s="2">
        <v>0</v>
      </c>
      <c r="F1015" s="2">
        <v>0</v>
      </c>
      <c r="G1015" s="3">
        <f t="shared" si="38"/>
        <v>1827.7186999999999</v>
      </c>
      <c r="H1015" s="3">
        <f t="shared" si="35"/>
        <v>0.84000000001105946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79549.11</v>
      </c>
      <c r="D1016" s="2">
        <f>BILANCA!E11</f>
        <v>87525.17</v>
      </c>
      <c r="E1016" s="2">
        <v>0</v>
      </c>
      <c r="F1016" s="2">
        <v>0</v>
      </c>
      <c r="G1016" s="3">
        <f t="shared" si="38"/>
        <v>1527.5967000000001</v>
      </c>
      <c r="H1016" s="3">
        <f t="shared" si="35"/>
        <v>0.27999999999883585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1856578.3199999998</v>
      </c>
      <c r="D1017" s="2">
        <f>BILANCA!E12</f>
        <v>1806664.6099999999</v>
      </c>
      <c r="E1017" s="2">
        <v>0</v>
      </c>
      <c r="F1017" s="2">
        <v>0</v>
      </c>
      <c r="G1017" s="3">
        <f t="shared" si="38"/>
        <v>38289.352779999994</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1831441.3099999998</v>
      </c>
      <c r="D1018" s="2">
        <f>BILANCA!E13</f>
        <v>1759305.0599999998</v>
      </c>
      <c r="E1018" s="2">
        <v>0</v>
      </c>
      <c r="F1018" s="2">
        <v>0</v>
      </c>
      <c r="G1018" s="3">
        <f t="shared" si="38"/>
        <v>42800.411439999996</v>
      </c>
      <c r="H1018" s="3">
        <f t="shared" si="35"/>
        <v>0.36999999964609742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35721.839999999997</v>
      </c>
      <c r="D1019" s="2">
        <f>BILANCA!E14</f>
        <v>35721.839999999997</v>
      </c>
      <c r="E1019" s="2">
        <v>0</v>
      </c>
      <c r="F1019" s="2">
        <v>0</v>
      </c>
      <c r="G1019" s="3">
        <f t="shared" si="38"/>
        <v>964.48967999999979</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682457.73</v>
      </c>
      <c r="D1020" s="2">
        <f>BILANCA!E15</f>
        <v>663500.66</v>
      </c>
      <c r="E1020" s="2">
        <v>0</v>
      </c>
      <c r="F1020" s="2">
        <v>0</v>
      </c>
      <c r="G1020" s="3">
        <f t="shared" si="38"/>
        <v>20094.590500000002</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1823508.46</v>
      </c>
      <c r="D1021" s="2">
        <f>BILANCA!E16</f>
        <v>1829101.59</v>
      </c>
      <c r="E1021" s="2">
        <v>0</v>
      </c>
      <c r="F1021" s="2">
        <v>0</v>
      </c>
      <c r="G1021" s="3">
        <f t="shared" si="38"/>
        <v>60298.82804</v>
      </c>
      <c r="H1021" s="3">
        <f t="shared" si="35"/>
        <v>0.86999999987892807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684894.73</v>
      </c>
      <c r="D1022" s="2">
        <f>BILANCA!E17</f>
        <v>753139.33</v>
      </c>
      <c r="E1022" s="2">
        <v>0</v>
      </c>
      <c r="F1022" s="2">
        <v>0</v>
      </c>
      <c r="G1022" s="3">
        <f t="shared" si="38"/>
        <v>26294.080679999999</v>
      </c>
      <c r="H1022" s="3">
        <f t="shared" si="35"/>
        <v>0.59999999997671694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1395141.45</v>
      </c>
      <c r="D1023" s="2">
        <f>BILANCA!E18</f>
        <v>1522158.36</v>
      </c>
      <c r="E1023" s="2">
        <v>0</v>
      </c>
      <c r="F1023" s="2">
        <v>0</v>
      </c>
      <c r="G1023" s="3">
        <f t="shared" si="38"/>
        <v>57712.956210000004</v>
      </c>
      <c r="H1023" s="3">
        <f t="shared" si="35"/>
        <v>0.81000000005587935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24871.699999999997</v>
      </c>
      <c r="D1024" s="2">
        <f>BILANCA!E19</f>
        <v>47094.240000000005</v>
      </c>
      <c r="E1024" s="2">
        <v>0</v>
      </c>
      <c r="F1024" s="2">
        <v>0</v>
      </c>
      <c r="G1024" s="3">
        <f t="shared" si="38"/>
        <v>1666.8425200000001</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13930.81</v>
      </c>
      <c r="D1025" s="2">
        <f>BILANCA!E20</f>
        <v>18609.16</v>
      </c>
      <c r="E1025" s="2">
        <v>0</v>
      </c>
      <c r="F1025" s="2">
        <v>0</v>
      </c>
      <c r="G1025" s="3">
        <f t="shared" si="38"/>
        <v>767.23694999999998</v>
      </c>
      <c r="H1025" s="3">
        <f t="shared" si="35"/>
        <v>0.3500000000003638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16766.14</v>
      </c>
      <c r="D1026" s="2">
        <f>BILANCA!E21</f>
        <v>17798.830000000002</v>
      </c>
      <c r="E1026" s="2">
        <v>0</v>
      </c>
      <c r="F1026" s="2">
        <v>0</v>
      </c>
      <c r="G1026" s="3">
        <f t="shared" si="38"/>
        <v>837.82080000000008</v>
      </c>
      <c r="H1026" s="3">
        <f t="shared" si="35"/>
        <v>0.30999999999767169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1271.82</v>
      </c>
      <c r="D1030" s="2">
        <f>BILANCA!E25</f>
        <v>1271.82</v>
      </c>
      <c r="E1030" s="2">
        <v>0</v>
      </c>
      <c r="F1030" s="2">
        <v>0</v>
      </c>
      <c r="G1030" s="3">
        <f t="shared" si="38"/>
        <v>76.309200000000004</v>
      </c>
      <c r="H1030" s="3">
        <f t="shared" si="35"/>
        <v>0.36000000000012733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82692.850000000006</v>
      </c>
      <c r="D1031" s="2">
        <f>BILANCA!E26</f>
        <v>110971.23</v>
      </c>
      <c r="E1031" s="2">
        <v>0</v>
      </c>
      <c r="F1031" s="2">
        <v>0</v>
      </c>
      <c r="G1031" s="3">
        <f t="shared" si="38"/>
        <v>6397.3415100000002</v>
      </c>
      <c r="H1031" s="3">
        <f t="shared" si="35"/>
        <v>0.3799999999901047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89789.92</v>
      </c>
      <c r="D1033" s="2">
        <f>BILANCA!E28</f>
        <v>101556.8</v>
      </c>
      <c r="E1033" s="2">
        <v>0</v>
      </c>
      <c r="F1033" s="2">
        <v>0</v>
      </c>
      <c r="G1033" s="3">
        <f t="shared" si="38"/>
        <v>6736.7809600000001</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265.31</v>
      </c>
      <c r="D1050" s="2">
        <f>BILANCA!E45</f>
        <v>265.31</v>
      </c>
      <c r="E1050" s="2">
        <v>0</v>
      </c>
      <c r="F1050" s="2">
        <v>0</v>
      </c>
      <c r="G1050" s="3">
        <f t="shared" si="38"/>
        <v>31.837200000000003</v>
      </c>
      <c r="H1050" s="3">
        <f t="shared" si="35"/>
        <v>0.62000000000000455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265.31</v>
      </c>
      <c r="D1052" s="2">
        <f>BILANCA!E47</f>
        <v>265.31</v>
      </c>
      <c r="E1052" s="2">
        <v>0</v>
      </c>
      <c r="F1052" s="2">
        <v>0</v>
      </c>
      <c r="G1052" s="3">
        <f t="shared" si="38"/>
        <v>33.42906</v>
      </c>
      <c r="H1052" s="3">
        <f t="shared" si="35"/>
        <v>0.62000000000000455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12444.26</v>
      </c>
      <c r="D1059" s="2">
        <f>BILANCA!E54</f>
        <v>13412.45</v>
      </c>
      <c r="E1059" s="2">
        <v>0</v>
      </c>
      <c r="F1059" s="2">
        <v>0</v>
      </c>
      <c r="G1059" s="3">
        <f t="shared" si="38"/>
        <v>1924.18884</v>
      </c>
      <c r="H1059" s="3">
        <f t="shared" si="35"/>
        <v>0.71000000000094587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12444.26</v>
      </c>
      <c r="D1060" s="2">
        <f>BILANCA!E55</f>
        <v>13412.45</v>
      </c>
      <c r="E1060" s="2">
        <v>0</v>
      </c>
      <c r="F1060" s="2">
        <v>0</v>
      </c>
      <c r="G1060" s="3">
        <f t="shared" si="38"/>
        <v>1963.4580000000001</v>
      </c>
      <c r="H1060" s="3">
        <f t="shared" si="35"/>
        <v>0.71000000000094587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696365.9</v>
      </c>
      <c r="E1061" s="2">
        <v>0</v>
      </c>
      <c r="F1061" s="2">
        <v>0</v>
      </c>
      <c r="G1061" s="3">
        <f t="shared" si="38"/>
        <v>71029.321799999991</v>
      </c>
      <c r="H1061" s="3">
        <f t="shared" si="35"/>
        <v>9.9999999976716936E-2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696365.9</v>
      </c>
      <c r="E1062" s="2">
        <v>0</v>
      </c>
      <c r="F1062" s="2">
        <v>0</v>
      </c>
      <c r="G1062" s="3">
        <f t="shared" si="38"/>
        <v>72422.053599999999</v>
      </c>
      <c r="H1062" s="3">
        <f t="shared" si="35"/>
        <v>9.9999999976716936E-2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570768.95000000007</v>
      </c>
      <c r="D1074" s="2">
        <f>BILANCA!E69</f>
        <v>839677.6</v>
      </c>
      <c r="E1074" s="2">
        <v>0</v>
      </c>
      <c r="F1074" s="2">
        <v>0</v>
      </c>
      <c r="G1074" s="3">
        <f t="shared" si="38"/>
        <v>144007.94560000001</v>
      </c>
      <c r="H1074" s="3">
        <f t="shared" si="3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186465.54</v>
      </c>
      <c r="D1075" s="2">
        <f>BILANCA!E70</f>
        <v>211495.08</v>
      </c>
      <c r="E1075" s="2">
        <v>0</v>
      </c>
      <c r="F1075" s="2">
        <v>0</v>
      </c>
      <c r="G1075" s="3">
        <f t="shared" si="38"/>
        <v>39614.620499999997</v>
      </c>
      <c r="H1075" s="3">
        <f t="shared" si="35"/>
        <v>0.53999999997904524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186465.54</v>
      </c>
      <c r="D1076" s="2">
        <f>BILANCA!E71</f>
        <v>211495.08</v>
      </c>
      <c r="E1076" s="2">
        <v>0</v>
      </c>
      <c r="F1076" s="2">
        <v>0</v>
      </c>
      <c r="G1076" s="3">
        <f t="shared" si="38"/>
        <v>40224.076199999996</v>
      </c>
      <c r="H1076" s="3">
        <f t="shared" si="35"/>
        <v>0.53999999997904524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186465.54</v>
      </c>
      <c r="D1078" s="2">
        <f>BILANCA!E73</f>
        <v>211495.08</v>
      </c>
      <c r="E1078" s="2">
        <v>0</v>
      </c>
      <c r="F1078" s="2">
        <v>0</v>
      </c>
      <c r="G1078" s="3">
        <f t="shared" si="38"/>
        <v>41442.9876</v>
      </c>
      <c r="H1078" s="3">
        <f t="shared" si="35"/>
        <v>0.53999999997904524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362404.5</v>
      </c>
      <c r="D1140" s="2">
        <f>BILANCA!E135</f>
        <v>362404.5</v>
      </c>
      <c r="E1140" s="2">
        <v>0</v>
      </c>
      <c r="F1140" s="2">
        <v>0</v>
      </c>
      <c r="G1140" s="3">
        <f t="shared" si="38"/>
        <v>141337.755</v>
      </c>
      <c r="H1140" s="3">
        <f t="shared" si="41"/>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362404.5</v>
      </c>
      <c r="D1141" s="2">
        <f>BILANCA!E136</f>
        <v>362404.5</v>
      </c>
      <c r="E1141" s="2">
        <v>0</v>
      </c>
      <c r="F1141" s="2">
        <v>0</v>
      </c>
      <c r="G1141" s="3">
        <f t="shared" si="38"/>
        <v>142424.96850000002</v>
      </c>
      <c r="H1141" s="3">
        <f t="shared" si="41"/>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362404.5</v>
      </c>
      <c r="D1145" s="2">
        <f>BILANCA!E140</f>
        <v>362404.5</v>
      </c>
      <c r="E1145" s="2">
        <v>0</v>
      </c>
      <c r="F1145" s="2">
        <v>0</v>
      </c>
      <c r="G1145" s="3">
        <f t="shared" si="38"/>
        <v>146773.82250000001</v>
      </c>
      <c r="H1145" s="3">
        <f t="shared" si="41"/>
        <v>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21898.91</v>
      </c>
      <c r="D1152" s="2">
        <f>BILANCA!E147</f>
        <v>265778.02</v>
      </c>
      <c r="E1152" s="2">
        <v>0</v>
      </c>
      <c r="F1152" s="2">
        <v>0</v>
      </c>
      <c r="G1152" s="3">
        <f t="shared" si="38"/>
        <v>78590.602899999998</v>
      </c>
      <c r="H1152" s="3">
        <f t="shared" si="41"/>
        <v>0.11000000001877197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580.21</v>
      </c>
      <c r="D1153" s="2">
        <f>BILANCA!E148</f>
        <v>1764.69</v>
      </c>
      <c r="E1153" s="2">
        <v>0</v>
      </c>
      <c r="F1153" s="2">
        <v>0</v>
      </c>
      <c r="G1153" s="3">
        <f t="shared" si="38"/>
        <v>587.67136999999991</v>
      </c>
      <c r="H1153" s="3">
        <f t="shared" si="41"/>
        <v>0.51999999999998181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7508.4</v>
      </c>
      <c r="D1155" s="2">
        <f>BILANCA!E150</f>
        <v>226132.58</v>
      </c>
      <c r="E1155" s="2">
        <v>0</v>
      </c>
      <c r="F1155" s="2">
        <v>0</v>
      </c>
      <c r="G1155" s="3">
        <f t="shared" si="38"/>
        <v>66667.166199999992</v>
      </c>
      <c r="H1155" s="3">
        <f t="shared" si="41"/>
        <v>0.82000000001244189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7508.4</v>
      </c>
      <c r="D1158" s="2">
        <f>BILANCA!E153</f>
        <v>164608.15</v>
      </c>
      <c r="E1158" s="2">
        <v>0</v>
      </c>
      <c r="F1158" s="2">
        <v>0</v>
      </c>
      <c r="G1158" s="3">
        <f t="shared" si="38"/>
        <v>49835.255599999989</v>
      </c>
      <c r="H1158" s="3">
        <f t="shared" si="41"/>
        <v>0.54999999999381544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61524.43</v>
      </c>
      <c r="E1163" s="2">
        <v>0</v>
      </c>
      <c r="F1163" s="2">
        <v>0</v>
      </c>
      <c r="G1163" s="3">
        <f t="shared" si="38"/>
        <v>18826.475579999998</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911.16</v>
      </c>
      <c r="D1164" s="2">
        <f>BILANCA!E159</f>
        <v>0</v>
      </c>
      <c r="E1164" s="2">
        <v>0</v>
      </c>
      <c r="F1164" s="2">
        <v>0</v>
      </c>
      <c r="G1164" s="3">
        <f t="shared" si="38"/>
        <v>140.31863999999999</v>
      </c>
      <c r="H1164" s="3">
        <f t="shared" si="41"/>
        <v>0.15999999999996817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12735.34</v>
      </c>
      <c r="D1165" s="2">
        <f>BILANCA!E160</f>
        <v>37880.75</v>
      </c>
      <c r="E1165" s="2">
        <v>0</v>
      </c>
      <c r="F1165" s="2">
        <v>0</v>
      </c>
      <c r="G1165" s="3">
        <f t="shared" si="38"/>
        <v>13717.010199999999</v>
      </c>
      <c r="H1165" s="3">
        <f t="shared" si="41"/>
        <v>0.59000000000014552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163.80000000000001</v>
      </c>
      <c r="D1166" s="2">
        <f>BILANCA!E161</f>
        <v>0</v>
      </c>
      <c r="E1166" s="2">
        <v>0</v>
      </c>
      <c r="F1166" s="2">
        <v>0</v>
      </c>
      <c r="G1166" s="3">
        <f t="shared" si="38"/>
        <v>25.552800000000001</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2637413.91</v>
      </c>
      <c r="D1180" s="2">
        <f>BILANCA!E176</f>
        <v>3580798.6899999995</v>
      </c>
      <c r="E1180" s="2">
        <v>0</v>
      </c>
      <c r="F1180" s="2">
        <v>0</v>
      </c>
      <c r="G1180" s="3">
        <f t="shared" si="38"/>
        <v>1665831.9193</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19197.100000000002</v>
      </c>
      <c r="D1181" s="2">
        <f>BILANCA!E177</f>
        <v>170956.99</v>
      </c>
      <c r="E1181" s="2">
        <v>0</v>
      </c>
      <c r="F1181" s="2">
        <v>0</v>
      </c>
      <c r="G1181" s="3">
        <f t="shared" si="38"/>
        <v>61749.994680000003</v>
      </c>
      <c r="H1181" s="3">
        <f t="shared" si="41"/>
        <v>0.11000000001149601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17876.510000000002</v>
      </c>
      <c r="D1182" s="2">
        <f>BILANCA!E178</f>
        <v>10780.060000000001</v>
      </c>
      <c r="E1182" s="2">
        <v>0</v>
      </c>
      <c r="F1182" s="2">
        <v>0</v>
      </c>
      <c r="G1182" s="3">
        <f t="shared" si="38"/>
        <v>6783.1003600000004</v>
      </c>
      <c r="H1182" s="3">
        <f t="shared" si="41"/>
        <v>0.5499999999992724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5545.58</v>
      </c>
      <c r="D1184" s="2">
        <f>BILANCA!E180</f>
        <v>6276.81</v>
      </c>
      <c r="E1184" s="2">
        <v>0</v>
      </c>
      <c r="F1184" s="2">
        <v>0</v>
      </c>
      <c r="G1184" s="3">
        <f t="shared" si="38"/>
        <v>3149.2607999999996</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163.41</v>
      </c>
      <c r="D1185" s="2">
        <f>BILANCA!E181</f>
        <v>179.93</v>
      </c>
      <c r="E1185" s="2">
        <v>0</v>
      </c>
      <c r="F1185" s="2">
        <v>0</v>
      </c>
      <c r="G1185" s="3">
        <f t="shared" si="38"/>
        <v>91.572249999999997</v>
      </c>
      <c r="H1185" s="3">
        <f t="shared" si="41"/>
        <v>0.47999999999998977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163.41</v>
      </c>
      <c r="D1188" s="2">
        <f>BILANCA!E184</f>
        <v>179.93</v>
      </c>
      <c r="E1188" s="2">
        <v>0</v>
      </c>
      <c r="F1188" s="2">
        <v>0</v>
      </c>
      <c r="G1188" s="3">
        <f t="shared" si="38"/>
        <v>93.142060000000001</v>
      </c>
      <c r="H1188" s="3">
        <f t="shared" si="41"/>
        <v>0.47999999999998977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157.72999999999999</v>
      </c>
      <c r="D1189" s="2">
        <f>BILANCA!E185</f>
        <v>365</v>
      </c>
      <c r="E1189" s="2">
        <v>0</v>
      </c>
      <c r="F1189" s="2">
        <v>0</v>
      </c>
      <c r="G1189" s="3">
        <f t="shared" si="38"/>
        <v>158.90366999999998</v>
      </c>
      <c r="H1189" s="3">
        <f t="shared" si="41"/>
        <v>0.27000000000001023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3501.5</v>
      </c>
      <c r="D1190" s="2">
        <f>BILANCA!E186</f>
        <v>3215.4</v>
      </c>
      <c r="E1190" s="2">
        <v>0</v>
      </c>
      <c r="F1190" s="2">
        <v>0</v>
      </c>
      <c r="G1190" s="3">
        <f>B1190/1000*C1190+B1190/500*D1190</f>
        <v>1787.8140000000001</v>
      </c>
      <c r="H1190" s="3">
        <f>ABS(C1190-ROUND(C1190,0))+ABS(D1190-ROUND(D1190,0))</f>
        <v>0.90000000000009095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3501.5</v>
      </c>
      <c r="D1196" s="2">
        <f>BILANCA!E192</f>
        <v>3215.4</v>
      </c>
      <c r="E1196" s="2">
        <v>0</v>
      </c>
      <c r="F1196" s="2">
        <v>0</v>
      </c>
      <c r="G1196" s="3">
        <f t="shared" si="42"/>
        <v>1847.4078</v>
      </c>
      <c r="H1196" s="3">
        <f t="shared" si="43"/>
        <v>0.90000000000009095</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1556.33</v>
      </c>
      <c r="D1198" s="2">
        <f>BILANCA!E194</f>
        <v>151.99</v>
      </c>
      <c r="E1198" s="2">
        <v>0</v>
      </c>
      <c r="F1198" s="2">
        <v>0</v>
      </c>
      <c r="G1198" s="3">
        <f t="shared" si="38"/>
        <v>349.73827999999997</v>
      </c>
      <c r="H1198" s="3">
        <f t="shared" si="41"/>
        <v>0.33999999999991815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6951.96</v>
      </c>
      <c r="D1200" s="2">
        <f>BILANCA!E196</f>
        <v>590.92999999999995</v>
      </c>
      <c r="E1200" s="2">
        <v>0</v>
      </c>
      <c r="F1200" s="2">
        <v>0</v>
      </c>
      <c r="G1200" s="3">
        <f t="shared" si="38"/>
        <v>1545.4258</v>
      </c>
      <c r="H1200" s="3">
        <f t="shared" si="41"/>
        <v>0.11000000000001364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1320.59</v>
      </c>
      <c r="D1201" s="2">
        <f>BILANCA!E197</f>
        <v>160176.93</v>
      </c>
      <c r="E1201" s="2">
        <v>0</v>
      </c>
      <c r="F1201" s="2">
        <v>0</v>
      </c>
      <c r="G1201" s="3">
        <f t="shared" si="38"/>
        <v>61439.819949999997</v>
      </c>
      <c r="H1201" s="3">
        <f t="shared" si="41"/>
        <v>0.48000000000706677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1320.59</v>
      </c>
      <c r="D1202" s="2">
        <f>BILANCA!E198</f>
        <v>0</v>
      </c>
      <c r="E1202" s="2">
        <v>0</v>
      </c>
      <c r="F1202" s="2">
        <v>0</v>
      </c>
      <c r="G1202" s="3">
        <f t="shared" ref="G1202:G1206" si="44">B1202/1000*C1202+B1202/500*D1202</f>
        <v>253.55328</v>
      </c>
      <c r="H1202" s="3">
        <f t="shared" ref="H1202:H1206" si="45">ABS(C1202-ROUND(C1202,0))+ABS(D1202-ROUND(D1202,0))</f>
        <v>0.41000000000008185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160176.93</v>
      </c>
      <c r="E1203" s="2">
        <v>0</v>
      </c>
      <c r="F1203" s="2">
        <v>0</v>
      </c>
      <c r="G1203" s="3">
        <f t="shared" si="44"/>
        <v>61828.294979999999</v>
      </c>
      <c r="H1203" s="3">
        <f t="shared" si="45"/>
        <v>7.0000000006984919E-2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2618216.81</v>
      </c>
      <c r="D1255" s="2">
        <f>BILANCA!E251</f>
        <v>3409841.6999999997</v>
      </c>
      <c r="E1255" s="2">
        <v>0</v>
      </c>
      <c r="F1255" s="2">
        <v>0</v>
      </c>
      <c r="G1255" s="3">
        <f t="shared" si="38"/>
        <v>2312285.5514499997</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2429049.44</v>
      </c>
      <c r="D1256" s="2">
        <f>BILANCA!E252</f>
        <v>3103525.57</v>
      </c>
      <c r="E1256" s="2">
        <v>0</v>
      </c>
      <c r="F1256" s="2">
        <v>0</v>
      </c>
      <c r="G1256" s="3">
        <f t="shared" si="38"/>
        <v>2124480.7426800001</v>
      </c>
      <c r="H1256" s="3">
        <f t="shared" si="41"/>
        <v>0.87000000011175871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2429049.44</v>
      </c>
      <c r="D1257" s="2">
        <f>BILANCA!E253</f>
        <v>3103525.57</v>
      </c>
      <c r="E1257" s="2">
        <v>0</v>
      </c>
      <c r="F1257" s="2">
        <v>0</v>
      </c>
      <c r="G1257" s="3">
        <f t="shared" si="38"/>
        <v>2133116.8432599995</v>
      </c>
      <c r="H1257" s="3">
        <f t="shared" si="41"/>
        <v>0.87000000011175871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167268.77000000025</v>
      </c>
      <c r="D1259" s="2">
        <f>BILANCA!E255</f>
        <v>40538.419999999925</v>
      </c>
      <c r="E1259" s="2">
        <v>0</v>
      </c>
      <c r="F1259" s="2">
        <v>0</v>
      </c>
      <c r="G1259" s="3">
        <f t="shared" si="38"/>
        <v>61838.056890000022</v>
      </c>
      <c r="H1259" s="3">
        <f t="shared" si="41"/>
        <v>0.6499999996740371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1463659.58</v>
      </c>
      <c r="D1260" s="2">
        <f>BILANCA!E256</f>
        <v>1669821.93</v>
      </c>
      <c r="E1260" s="2">
        <v>0</v>
      </c>
      <c r="F1260" s="2">
        <v>0</v>
      </c>
      <c r="G1260" s="3">
        <f t="shared" si="38"/>
        <v>1200825.8599999999</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1463659.58</v>
      </c>
      <c r="D1261" s="2">
        <f>BILANCA!E257</f>
        <v>1669821.93</v>
      </c>
      <c r="E1261" s="2">
        <v>0</v>
      </c>
      <c r="F1261" s="2">
        <v>0</v>
      </c>
      <c r="G1261" s="3">
        <f t="shared" si="38"/>
        <v>1205629.1634399998</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1296390.8099999998</v>
      </c>
      <c r="D1264" s="2">
        <f>BILANCA!E260</f>
        <v>1629283.51</v>
      </c>
      <c r="E1264" s="2">
        <v>0</v>
      </c>
      <c r="F1264" s="2">
        <v>0</v>
      </c>
      <c r="G1264" s="3">
        <f t="shared" si="38"/>
        <v>1156959.2888199999</v>
      </c>
      <c r="H1264" s="3">
        <f t="shared" si="41"/>
        <v>0.68000000016763806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1270575.1399999999</v>
      </c>
      <c r="D1266" s="2">
        <f>BILANCA!E262</f>
        <v>1603467.84</v>
      </c>
      <c r="E1266" s="2">
        <v>0</v>
      </c>
      <c r="F1266" s="2">
        <v>0</v>
      </c>
      <c r="G1266" s="3">
        <f t="shared" si="38"/>
        <v>1146242.7699199999</v>
      </c>
      <c r="H1266" s="3">
        <f t="shared" si="41"/>
        <v>0.29999999981373549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25815.67</v>
      </c>
      <c r="D1267" s="2">
        <f>BILANCA!E263</f>
        <v>25815.67</v>
      </c>
      <c r="E1267" s="2">
        <v>0</v>
      </c>
      <c r="F1267" s="2">
        <v>0</v>
      </c>
      <c r="G1267" s="3">
        <f t="shared" si="38"/>
        <v>19903.881570000001</v>
      </c>
      <c r="H1267" s="3">
        <f t="shared" si="41"/>
        <v>0.66000000000349246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0.31</v>
      </c>
      <c r="E1268" s="2">
        <v>0</v>
      </c>
      <c r="F1268" s="2">
        <v>0</v>
      </c>
      <c r="G1268" s="3">
        <f>B1268/1000*C1268+B1268/500*D1268</f>
        <v>0.15995999999999999</v>
      </c>
      <c r="H1268" s="3">
        <f>ABS(C1268-ROUND(C1268,0))+ABS(D1268-ROUND(D1268,0))</f>
        <v>0.31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0.31</v>
      </c>
      <c r="E1269" s="2">
        <v>0</v>
      </c>
      <c r="F1269" s="2">
        <v>0</v>
      </c>
      <c r="G1269" s="3">
        <f t="shared" ref="G1269:G1277" si="46">B1269/1000*C1269+B1269/500*D1269</f>
        <v>0.16058</v>
      </c>
      <c r="H1269" s="3">
        <f t="shared" ref="H1269:H1277" si="47">ABS(C1269-ROUND(C1269,0))+ABS(D1269-ROUND(D1269,0))</f>
        <v>0.31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21898.6</v>
      </c>
      <c r="D1278" s="2">
        <f>BILANCA!E274</f>
        <v>265778.01999999996</v>
      </c>
      <c r="E1278" s="2">
        <v>0</v>
      </c>
      <c r="F1278" s="2">
        <v>0</v>
      </c>
      <c r="G1278" s="3">
        <f t="shared" si="38"/>
        <v>148325.84351999999</v>
      </c>
      <c r="H1278" s="3">
        <f t="shared" si="41"/>
        <v>0.41999999996187398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580.21</v>
      </c>
      <c r="D1279" s="2">
        <f>BILANCA!E275</f>
        <v>1764.69</v>
      </c>
      <c r="E1279" s="2">
        <v>0</v>
      </c>
      <c r="F1279" s="2">
        <v>0</v>
      </c>
      <c r="G1279" s="3">
        <f t="shared" ref="G1279:G1294" si="48">B1279/1000*C1279+B1279/500*D1279</f>
        <v>1105.4797100000001</v>
      </c>
      <c r="H1279" s="3">
        <f t="shared" ref="H1279:H1294" si="49">ABS(C1279-ROUND(C1279,0))+ABS(D1279-ROUND(D1279,0))</f>
        <v>0.51999999999998181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7508.4</v>
      </c>
      <c r="D1281" s="2">
        <f>BILANCA!E277</f>
        <v>256065.03999999998</v>
      </c>
      <c r="E1281" s="2">
        <v>0</v>
      </c>
      <c r="F1281" s="2">
        <v>0</v>
      </c>
      <c r="G1281" s="3">
        <f t="shared" si="48"/>
        <v>140822.02807999999</v>
      </c>
      <c r="H1281" s="3">
        <f t="shared" si="49"/>
        <v>0.43999999997868144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7508.4</v>
      </c>
      <c r="D1284" s="2">
        <f>BILANCA!E280</f>
        <v>194540.61</v>
      </c>
      <c r="E1284" s="2">
        <v>0</v>
      </c>
      <c r="F1284" s="2">
        <v>0</v>
      </c>
      <c r="G1284" s="3">
        <f t="shared" si="48"/>
        <v>108665.55588</v>
      </c>
      <c r="H1284" s="3">
        <f t="shared" si="49"/>
        <v>0.79000000001360604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61524.43</v>
      </c>
      <c r="E1289" s="2">
        <v>0</v>
      </c>
      <c r="F1289" s="2">
        <v>0</v>
      </c>
      <c r="G1289" s="3">
        <f t="shared" si="48"/>
        <v>34330.631940000007</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911.16</v>
      </c>
      <c r="D1290" s="2">
        <f>BILANCA!E286</f>
        <v>0</v>
      </c>
      <c r="E1290" s="2">
        <v>0</v>
      </c>
      <c r="F1290" s="2">
        <v>0</v>
      </c>
      <c r="G1290" s="3">
        <f t="shared" si="48"/>
        <v>255.12480000000002</v>
      </c>
      <c r="H1290" s="3">
        <f t="shared" si="49"/>
        <v>0.15999999999996817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12898.83</v>
      </c>
      <c r="D1291" s="2">
        <f>BILANCA!E287</f>
        <v>7948.29</v>
      </c>
      <c r="E1291" s="2">
        <v>0</v>
      </c>
      <c r="F1291" s="2">
        <v>0</v>
      </c>
      <c r="G1291" s="3">
        <f t="shared" si="48"/>
        <v>8091.5102100000013</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360720.34</v>
      </c>
      <c r="D1301" s="2">
        <f>BILANCA!E297</f>
        <v>680280.88</v>
      </c>
      <c r="E1301" s="2">
        <v>0</v>
      </c>
      <c r="F1301" s="2">
        <v>0</v>
      </c>
      <c r="G1301" s="3">
        <f t="shared" si="38"/>
        <v>500893.09110000002</v>
      </c>
      <c r="H1301" s="3">
        <f t="shared" si="41"/>
        <v>0.46000000002095476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360720.34</v>
      </c>
      <c r="D1302" s="2">
        <f>BILANCA!E298</f>
        <v>680280.88</v>
      </c>
      <c r="E1302" s="2">
        <v>0</v>
      </c>
      <c r="F1302" s="2">
        <v>0</v>
      </c>
      <c r="G1302" s="3">
        <f t="shared" si="38"/>
        <v>502614.37319999997</v>
      </c>
      <c r="H1302" s="3">
        <f t="shared" si="41"/>
        <v>0.46000000002095476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21898.91</v>
      </c>
      <c r="D1305" s="2">
        <f>BILANCA!E302</f>
        <v>71237.41</v>
      </c>
      <c r="E1305" s="2">
        <v>0</v>
      </c>
      <c r="F1305" s="2">
        <v>0</v>
      </c>
      <c r="G1305" s="3">
        <f t="shared" si="38"/>
        <v>48490.250350000002</v>
      </c>
      <c r="H1305" s="3">
        <f t="shared" si="41"/>
        <v>0.50000000000363798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194540.61</v>
      </c>
      <c r="E1306" s="2">
        <v>0</v>
      </c>
      <c r="F1306" s="2">
        <v>0</v>
      </c>
      <c r="G1306" s="3">
        <f t="shared" si="38"/>
        <v>115168.04111999998</v>
      </c>
      <c r="H1306" s="3">
        <f t="shared" si="41"/>
        <v>0.39000000001396984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1451.96</v>
      </c>
      <c r="D1339" s="2">
        <f>BILANCA!E336</f>
        <v>819.84</v>
      </c>
      <c r="E1339" s="2">
        <v>0</v>
      </c>
      <c r="F1339" s="2">
        <v>0</v>
      </c>
      <c r="G1339" s="3">
        <f t="shared" si="52"/>
        <v>1017.1495600000001</v>
      </c>
      <c r="H1339" s="3">
        <f t="shared" si="41"/>
        <v>0.19999999999993179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16424.55</v>
      </c>
      <c r="D1340" s="2">
        <f>BILANCA!E337</f>
        <v>9960.2199999999993</v>
      </c>
      <c r="E1340" s="2">
        <v>0</v>
      </c>
      <c r="F1340" s="2">
        <v>0</v>
      </c>
      <c r="G1340" s="3">
        <f t="shared" si="52"/>
        <v>11993.8467</v>
      </c>
      <c r="H1340" s="3">
        <f t="shared" si="41"/>
        <v>0.67000000000007276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1320.59</v>
      </c>
      <c r="D1341" s="2">
        <f>BILANCA!E338</f>
        <v>116957.12</v>
      </c>
      <c r="E1341" s="2">
        <v>0</v>
      </c>
      <c r="F1341" s="2">
        <v>0</v>
      </c>
      <c r="G1341" s="3">
        <f t="shared" si="52"/>
        <v>77862.728730000003</v>
      </c>
      <c r="H1341" s="3">
        <f t="shared" si="41"/>
        <v>0.52999999999542524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43219.81</v>
      </c>
      <c r="E1342" s="2">
        <v>0</v>
      </c>
      <c r="F1342" s="2">
        <v>0</v>
      </c>
      <c r="G1342" s="3">
        <f t="shared" si="52"/>
        <v>28697.953839999998</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270995.08</v>
      </c>
      <c r="D1392" s="2">
        <f>BILANCA!E389</f>
        <v>316358.94</v>
      </c>
      <c r="E1392" s="2">
        <v>0</v>
      </c>
      <c r="F1392" s="2">
        <v>0</v>
      </c>
      <c r="G1392" s="3">
        <f t="shared" si="61"/>
        <v>345218.35071999999</v>
      </c>
      <c r="H1392" s="3">
        <f t="shared" si="62"/>
        <v>0.14000000001396984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89725.26</v>
      </c>
      <c r="D1394" s="2">
        <f>BILANCA!E391</f>
        <v>197354.47</v>
      </c>
      <c r="E1394" s="2">
        <v>0</v>
      </c>
      <c r="F1394" s="2">
        <v>0</v>
      </c>
      <c r="G1394" s="3">
        <f t="shared" si="61"/>
        <v>186022.7328</v>
      </c>
      <c r="H1394" s="3">
        <f t="shared" si="62"/>
        <v>0.72999999999592546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166567.47</v>
      </c>
      <c r="E1396" s="2">
        <v>0</v>
      </c>
      <c r="F1396" s="2">
        <v>0</v>
      </c>
      <c r="G1396" s="3">
        <f t="shared" si="61"/>
        <v>128590.08684</v>
      </c>
      <c r="H1396" s="3">
        <f t="shared" si="62"/>
        <v>0.47000000000116415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41093.39</v>
      </c>
      <c r="D1401" s="7">
        <f>'RAS-funkcijski'!E5</f>
        <v>193462.83</v>
      </c>
      <c r="E1401" s="7">
        <v>0</v>
      </c>
      <c r="F1401" s="7">
        <v>0</v>
      </c>
      <c r="G1401" s="8">
        <f t="shared" si="52"/>
        <v>428.01904999999999</v>
      </c>
      <c r="H1401" s="8">
        <f t="shared" si="41"/>
        <v>0.56000000001222361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18912.04</v>
      </c>
      <c r="D1402" s="2">
        <f>'RAS-funkcijski'!E6</f>
        <v>139217.00999999998</v>
      </c>
      <c r="E1402" s="2">
        <v>0</v>
      </c>
      <c r="F1402" s="2">
        <v>0</v>
      </c>
      <c r="G1402" s="3">
        <f t="shared" si="52"/>
        <v>594.69211999999993</v>
      </c>
      <c r="H1402" s="3">
        <f t="shared" si="41"/>
        <v>4.999999998108251E-2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17675.400000000001</v>
      </c>
      <c r="D1403" s="2">
        <f>'RAS-funkcijski'!E7</f>
        <v>137828.60999999999</v>
      </c>
      <c r="E1403" s="2">
        <v>0</v>
      </c>
      <c r="F1403" s="2">
        <v>0</v>
      </c>
      <c r="G1403" s="3">
        <f t="shared" si="52"/>
        <v>879.99785999999995</v>
      </c>
      <c r="H1403" s="3">
        <f t="shared" si="41"/>
        <v>0.79000000001542503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1236.6400000000001</v>
      </c>
      <c r="D1404" s="2">
        <f>'RAS-funkcijski'!E8</f>
        <v>1388.4</v>
      </c>
      <c r="E1404" s="2">
        <v>0</v>
      </c>
      <c r="F1404" s="2">
        <v>0</v>
      </c>
      <c r="G1404" s="3">
        <f t="shared" si="52"/>
        <v>16.05376</v>
      </c>
      <c r="H1404" s="3">
        <f t="shared" si="41"/>
        <v>0.75999999999999091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22181.35</v>
      </c>
      <c r="D1409" s="2">
        <f>'RAS-funkcijski'!E13</f>
        <v>54245.82</v>
      </c>
      <c r="E1409" s="2">
        <v>0</v>
      </c>
      <c r="F1409" s="2">
        <v>0</v>
      </c>
      <c r="G1409" s="3">
        <f t="shared" si="52"/>
        <v>1176.0569099999998</v>
      </c>
      <c r="H1409" s="3">
        <f t="shared" si="41"/>
        <v>0.52999999999883585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22181.35</v>
      </c>
      <c r="D1410" s="2">
        <f>'RAS-funkcijski'!E14</f>
        <v>54245.82</v>
      </c>
      <c r="E1410" s="2">
        <v>0</v>
      </c>
      <c r="F1410" s="2">
        <v>0</v>
      </c>
      <c r="G1410" s="3">
        <f t="shared" si="52"/>
        <v>1306.7299</v>
      </c>
      <c r="H1410" s="3">
        <f t="shared" si="41"/>
        <v>0.52999999999883585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22145.27</v>
      </c>
      <c r="D1424" s="2">
        <f>'RAS-funkcijski'!E28</f>
        <v>24390.83</v>
      </c>
      <c r="E1424" s="2">
        <v>0</v>
      </c>
      <c r="F1424" s="2">
        <v>0</v>
      </c>
      <c r="G1424" s="3">
        <f t="shared" si="52"/>
        <v>1702.2463200000002</v>
      </c>
      <c r="H1424" s="3">
        <f t="shared" si="41"/>
        <v>0.43999999999869033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22145.27</v>
      </c>
      <c r="D1426" s="2">
        <f>'RAS-funkcijski'!E30</f>
        <v>24390.83</v>
      </c>
      <c r="E1426" s="2">
        <v>0</v>
      </c>
      <c r="F1426" s="2">
        <v>0</v>
      </c>
      <c r="G1426" s="3">
        <f t="shared" si="52"/>
        <v>1844.1001800000001</v>
      </c>
      <c r="H1426" s="3">
        <f t="shared" si="41"/>
        <v>0.43999999999869033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38492.25</v>
      </c>
      <c r="D1431" s="2">
        <f>'RAS-funkcijski'!E35</f>
        <v>54621.19</v>
      </c>
      <c r="E1431" s="2">
        <v>0</v>
      </c>
      <c r="F1431" s="2">
        <v>0</v>
      </c>
      <c r="G1431" s="3">
        <f t="shared" si="52"/>
        <v>4579.7735300000004</v>
      </c>
      <c r="H1431" s="3">
        <f t="shared" si="41"/>
        <v>0.44000000000232831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38492.25</v>
      </c>
      <c r="D1439" s="2">
        <f>'RAS-funkcijski'!E43</f>
        <v>54621.19</v>
      </c>
      <c r="E1439" s="2">
        <v>0</v>
      </c>
      <c r="F1439" s="2">
        <v>0</v>
      </c>
      <c r="G1439" s="3">
        <f t="shared" si="52"/>
        <v>5761.6505700000007</v>
      </c>
      <c r="H1439" s="3">
        <f t="shared" si="41"/>
        <v>0.44000000000232831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38492.25</v>
      </c>
      <c r="D1444" s="2">
        <f>'RAS-funkcijski'!E48</f>
        <v>54621.19</v>
      </c>
      <c r="E1444" s="2">
        <v>0</v>
      </c>
      <c r="F1444" s="2">
        <v>0</v>
      </c>
      <c r="G1444" s="3">
        <f t="shared" si="52"/>
        <v>6500.3237199999994</v>
      </c>
      <c r="H1444" s="3">
        <f t="shared" si="63"/>
        <v>0.44000000000232831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172619.57</v>
      </c>
      <c r="D1478" s="2">
        <f>'RAS-funkcijski'!E82</f>
        <v>835608.1</v>
      </c>
      <c r="E1478" s="2">
        <v>0</v>
      </c>
      <c r="F1478" s="2">
        <v>0</v>
      </c>
      <c r="G1478" s="3">
        <f t="shared" si="52"/>
        <v>143819.19005999999</v>
      </c>
      <c r="H1478" s="3">
        <f t="shared" si="63"/>
        <v>0.52999999996973202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172619.57</v>
      </c>
      <c r="D1480" s="2">
        <f>'RAS-funkcijski'!E84</f>
        <v>835608.1</v>
      </c>
      <c r="E1480" s="2">
        <v>0</v>
      </c>
      <c r="F1480" s="2">
        <v>0</v>
      </c>
      <c r="G1480" s="3">
        <f t="shared" si="52"/>
        <v>147506.8616</v>
      </c>
      <c r="H1480" s="3">
        <f t="shared" si="63"/>
        <v>0.52999999996973202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29703</v>
      </c>
      <c r="D1503" s="2">
        <f>'RAS-funkcijski'!E107</f>
        <v>25000</v>
      </c>
      <c r="E1503" s="2">
        <v>0</v>
      </c>
      <c r="F1503" s="2">
        <v>0</v>
      </c>
      <c r="G1503" s="3">
        <f t="shared" si="52"/>
        <v>8209.4089999999997</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14803</v>
      </c>
      <c r="D1504" s="2">
        <f>'RAS-funkcijski'!E108</f>
        <v>13750</v>
      </c>
      <c r="E1504" s="2">
        <v>0</v>
      </c>
      <c r="F1504" s="2">
        <v>0</v>
      </c>
      <c r="G1504" s="3">
        <f t="shared" si="52"/>
        <v>4399.5119999999997</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13400</v>
      </c>
      <c r="D1505" s="2">
        <f>'RAS-funkcijski'!E109</f>
        <v>11250</v>
      </c>
      <c r="E1505" s="2">
        <v>0</v>
      </c>
      <c r="F1505" s="2">
        <v>0</v>
      </c>
      <c r="G1505" s="3">
        <f t="shared" si="52"/>
        <v>3769.5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1500</v>
      </c>
      <c r="D1507" s="2">
        <f>'RAS-funkcijski'!E111</f>
        <v>0</v>
      </c>
      <c r="E1507" s="2">
        <v>0</v>
      </c>
      <c r="F1507" s="2">
        <v>0</v>
      </c>
      <c r="G1507" s="3">
        <f t="shared" si="52"/>
        <v>160.5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67240.73000000001</v>
      </c>
      <c r="D1510" s="2">
        <f>'RAS-funkcijski'!E114</f>
        <v>75835.23000000001</v>
      </c>
      <c r="E1510" s="2">
        <v>0</v>
      </c>
      <c r="F1510" s="2">
        <v>0</v>
      </c>
      <c r="G1510" s="3">
        <f t="shared" si="52"/>
        <v>24080.230900000002</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55630.73</v>
      </c>
      <c r="D1511" s="2">
        <f>'RAS-funkcijski'!E115</f>
        <v>75030.23000000001</v>
      </c>
      <c r="E1511" s="2">
        <v>0</v>
      </c>
      <c r="F1511" s="2">
        <v>0</v>
      </c>
      <c r="G1511" s="3">
        <f t="shared" si="52"/>
        <v>22831.722090000003</v>
      </c>
      <c r="H1511" s="3">
        <f t="shared" si="63"/>
        <v>0.50000000000727596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40290.730000000003</v>
      </c>
      <c r="D1512" s="2">
        <f>'RAS-funkcijski'!E116</f>
        <v>58158.98</v>
      </c>
      <c r="E1512" s="2">
        <v>0</v>
      </c>
      <c r="F1512" s="2">
        <v>0</v>
      </c>
      <c r="G1512" s="3">
        <f t="shared" si="52"/>
        <v>17540.173280000003</v>
      </c>
      <c r="H1512" s="3">
        <f t="shared" si="63"/>
        <v>0.28999999999359716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15340</v>
      </c>
      <c r="D1513" s="2">
        <f>'RAS-funkcijski'!E117</f>
        <v>16871.25</v>
      </c>
      <c r="E1513" s="2">
        <v>0</v>
      </c>
      <c r="F1513" s="2">
        <v>0</v>
      </c>
      <c r="G1513" s="3">
        <f t="shared" si="52"/>
        <v>5546.3225000000002</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11610</v>
      </c>
      <c r="D1518" s="2">
        <f>'RAS-funkcijski'!E122</f>
        <v>0</v>
      </c>
      <c r="E1518" s="2">
        <v>0</v>
      </c>
      <c r="F1518" s="2">
        <v>0</v>
      </c>
      <c r="G1518" s="3">
        <f t="shared" si="52"/>
        <v>1369.98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11610</v>
      </c>
      <c r="D1519" s="2">
        <f>'RAS-funkcijski'!E123</f>
        <v>0</v>
      </c>
      <c r="E1519" s="2">
        <v>0</v>
      </c>
      <c r="F1519" s="2">
        <v>0</v>
      </c>
      <c r="G1519" s="3">
        <f t="shared" si="52"/>
        <v>1381.59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805</v>
      </c>
      <c r="E1522" s="2">
        <v>0</v>
      </c>
      <c r="F1522" s="2">
        <v>0</v>
      </c>
      <c r="G1522" s="3">
        <f t="shared" si="52"/>
        <v>196.42</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32722.720000000001</v>
      </c>
      <c r="D1525" s="2">
        <f>'RAS-funkcijski'!E129</f>
        <v>32695.17</v>
      </c>
      <c r="E1525" s="2">
        <v>0</v>
      </c>
      <c r="F1525" s="2">
        <v>0</v>
      </c>
      <c r="G1525" s="3">
        <f t="shared" si="52"/>
        <v>12264.1325</v>
      </c>
      <c r="H1525" s="3">
        <f t="shared" si="63"/>
        <v>0.44999999999708962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7241.99</v>
      </c>
      <c r="D1531" s="2">
        <f>'RAS-funkcijski'!E135</f>
        <v>7011.64</v>
      </c>
      <c r="E1531" s="2">
        <v>0</v>
      </c>
      <c r="F1531" s="2">
        <v>0</v>
      </c>
      <c r="G1531" s="3">
        <f t="shared" si="52"/>
        <v>2785.7503700000002</v>
      </c>
      <c r="H1531" s="3">
        <f t="shared" si="63"/>
        <v>0.36999999999989086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25480.73</v>
      </c>
      <c r="D1536" s="2">
        <f>'RAS-funkcijski'!E140</f>
        <v>25683.53</v>
      </c>
      <c r="E1536" s="2">
        <v>0</v>
      </c>
      <c r="F1536" s="2">
        <v>0</v>
      </c>
      <c r="G1536" s="3">
        <f t="shared" si="52"/>
        <v>10451.299440000001</v>
      </c>
      <c r="H1536" s="3">
        <f t="shared" si="63"/>
        <v>0.74000000000160071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404016.92999999993</v>
      </c>
      <c r="D1537" s="14">
        <f>'RAS-funkcijski'!E141</f>
        <v>1241613.3499999999</v>
      </c>
      <c r="E1537" s="14">
        <v>0</v>
      </c>
      <c r="F1537" s="14">
        <v>0</v>
      </c>
      <c r="G1537" s="15">
        <f t="shared" si="52"/>
        <v>395552.37731000001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150383.25</v>
      </c>
      <c r="E1538" s="7">
        <v>0</v>
      </c>
      <c r="F1538" s="7">
        <v>0</v>
      </c>
      <c r="G1538" s="8">
        <f t="shared" si="52"/>
        <v>300.76650000000001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150383.25</v>
      </c>
      <c r="E1539" s="2">
        <v>0</v>
      </c>
      <c r="F1539" s="2">
        <v>0</v>
      </c>
      <c r="G1539" s="3">
        <f t="shared" si="52"/>
        <v>601.53300000000002</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150383.25</v>
      </c>
      <c r="E1540" s="2">
        <v>0</v>
      </c>
      <c r="F1540" s="2">
        <v>0</v>
      </c>
      <c r="G1540" s="3">
        <f t="shared" si="52"/>
        <v>902.29949999999997</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150383.25</v>
      </c>
      <c r="E1541" s="2">
        <v>0</v>
      </c>
      <c r="F1541" s="2">
        <v>0</v>
      </c>
      <c r="G1541" s="3">
        <f t="shared" si="52"/>
        <v>1203.066</v>
      </c>
      <c r="H1541" s="3">
        <f t="shared" si="63"/>
        <v>0.25</v>
      </c>
      <c r="I1541" s="11">
        <f t="shared" ref="I1541:I1546" si="64">G1541*H1541</f>
        <v>300.76650000000001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19197.099999999999</v>
      </c>
      <c r="D1582" s="7"/>
      <c r="E1582" s="7">
        <v>0</v>
      </c>
      <c r="F1582" s="7">
        <v>0</v>
      </c>
      <c r="G1582" s="8">
        <f t="shared" ref="G1582:G1686" si="70">B1582/1000*C1582</f>
        <v>19.197099999999999</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1109078.99</v>
      </c>
      <c r="D1583" s="2">
        <v>0</v>
      </c>
      <c r="E1583" s="2">
        <v>0</v>
      </c>
      <c r="F1583" s="2">
        <v>0</v>
      </c>
      <c r="G1583" s="3">
        <f t="shared" si="70"/>
        <v>2218.15798</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238761.75</v>
      </c>
      <c r="D1585" s="2">
        <v>0</v>
      </c>
      <c r="E1585" s="2">
        <v>0</v>
      </c>
      <c r="F1585" s="2">
        <v>0</v>
      </c>
      <c r="G1585" s="3">
        <f t="shared" si="70"/>
        <v>955.04700000000003</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51289.27</v>
      </c>
      <c r="D1586" s="2">
        <v>0</v>
      </c>
      <c r="E1586" s="2">
        <v>0</v>
      </c>
      <c r="F1586" s="2">
        <v>0</v>
      </c>
      <c r="G1586" s="3">
        <f t="shared" si="70"/>
        <v>256.44635</v>
      </c>
      <c r="H1586" s="3">
        <f t="shared" si="71"/>
        <v>0.26999999999679858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111663.05</v>
      </c>
      <c r="D1587" s="2">
        <v>0</v>
      </c>
      <c r="E1587" s="2">
        <v>0</v>
      </c>
      <c r="F1587" s="2">
        <v>0</v>
      </c>
      <c r="G1587" s="3">
        <f t="shared" si="70"/>
        <v>669.97829999999999</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1310.28</v>
      </c>
      <c r="D1588" s="2">
        <v>0</v>
      </c>
      <c r="E1588" s="2">
        <v>0</v>
      </c>
      <c r="F1588" s="2">
        <v>0</v>
      </c>
      <c r="G1588" s="3">
        <f t="shared" si="70"/>
        <v>9.1719600000000003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4083.23</v>
      </c>
      <c r="D1589" s="2">
        <v>0</v>
      </c>
      <c r="E1589" s="2">
        <v>0</v>
      </c>
      <c r="F1589" s="2">
        <v>0</v>
      </c>
      <c r="G1589" s="3">
        <f t="shared" si="70"/>
        <v>32.665840000000003</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40118.75</v>
      </c>
      <c r="D1590" s="2">
        <v>0</v>
      </c>
      <c r="E1590" s="2">
        <v>0</v>
      </c>
      <c r="F1590" s="2">
        <v>0</v>
      </c>
      <c r="G1590" s="3">
        <f>B1590/1000*C1590</f>
        <v>361.06874999999997</v>
      </c>
      <c r="H1590" s="3">
        <f>ABS(C1590-ROUND(C1590,0))</f>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26150.25</v>
      </c>
      <c r="D1591" s="2">
        <v>0</v>
      </c>
      <c r="E1591" s="2">
        <v>0</v>
      </c>
      <c r="F1591" s="2">
        <v>0</v>
      </c>
      <c r="G1591" s="3">
        <f t="shared" si="70"/>
        <v>261.5025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239.08</v>
      </c>
      <c r="D1592" s="2">
        <v>0</v>
      </c>
      <c r="E1592" s="2">
        <v>0</v>
      </c>
      <c r="F1592" s="2">
        <v>0</v>
      </c>
      <c r="G1592" s="3">
        <f t="shared" si="70"/>
        <v>2.62988</v>
      </c>
      <c r="H1592" s="3">
        <f t="shared" si="71"/>
        <v>8.0000000000012506E-2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3907.84</v>
      </c>
      <c r="D1593" s="2">
        <v>0</v>
      </c>
      <c r="E1593" s="2">
        <v>0</v>
      </c>
      <c r="F1593" s="2">
        <v>0</v>
      </c>
      <c r="G1593" s="3">
        <f t="shared" si="70"/>
        <v>46.894080000000002</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868817.24</v>
      </c>
      <c r="D1594" s="2">
        <v>0</v>
      </c>
      <c r="E1594" s="2">
        <v>0</v>
      </c>
      <c r="F1594" s="2">
        <v>0</v>
      </c>
      <c r="G1594" s="3">
        <f t="shared" si="70"/>
        <v>11294.624119999999</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1500</v>
      </c>
      <c r="D1601" s="2">
        <v>0</v>
      </c>
      <c r="E1601" s="2">
        <v>0</v>
      </c>
      <c r="F1601" s="2">
        <v>0</v>
      </c>
      <c r="G1601" s="3">
        <f>B1601/1000*C1601</f>
        <v>30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957319.1</v>
      </c>
      <c r="D1602" s="2">
        <v>0</v>
      </c>
      <c r="E1602" s="2">
        <v>0</v>
      </c>
      <c r="F1602" s="2">
        <v>0</v>
      </c>
      <c r="G1602" s="3">
        <f t="shared" si="70"/>
        <v>20103.701100000002</v>
      </c>
      <c r="H1602" s="3">
        <f t="shared" si="71"/>
        <v>9.9999999976716936E-2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240351.55999999997</v>
      </c>
      <c r="D1604" s="2">
        <v>0</v>
      </c>
      <c r="E1604" s="2">
        <v>0</v>
      </c>
      <c r="F1604" s="2">
        <v>0</v>
      </c>
      <c r="G1604" s="3">
        <f t="shared" si="70"/>
        <v>5528.0858799999996</v>
      </c>
      <c r="H1604" s="3">
        <f t="shared" si="71"/>
        <v>0.44000000003143214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51289.27</v>
      </c>
      <c r="D1605" s="2">
        <v>0</v>
      </c>
      <c r="E1605" s="2">
        <v>0</v>
      </c>
      <c r="F1605" s="2">
        <v>0</v>
      </c>
      <c r="G1605" s="3">
        <f t="shared" si="70"/>
        <v>1230.9424799999999</v>
      </c>
      <c r="H1605" s="3">
        <f t="shared" si="71"/>
        <v>0.26999999999679858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110970.18</v>
      </c>
      <c r="D1606" s="2">
        <v>0</v>
      </c>
      <c r="E1606" s="2">
        <v>0</v>
      </c>
      <c r="F1606" s="2">
        <v>0</v>
      </c>
      <c r="G1606" s="3">
        <f t="shared" si="70"/>
        <v>2774.2545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1293.76</v>
      </c>
      <c r="D1607" s="2">
        <v>0</v>
      </c>
      <c r="E1607" s="2">
        <v>0</v>
      </c>
      <c r="F1607" s="2">
        <v>0</v>
      </c>
      <c r="G1607" s="3">
        <f t="shared" si="70"/>
        <v>33.63776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3830.96</v>
      </c>
      <c r="D1608" s="2">
        <v>0</v>
      </c>
      <c r="E1608" s="2">
        <v>0</v>
      </c>
      <c r="F1608" s="2">
        <v>0</v>
      </c>
      <c r="G1608" s="3">
        <f t="shared" si="70"/>
        <v>103.43592</v>
      </c>
      <c r="H1608" s="3">
        <f t="shared" si="71"/>
        <v>3.999999999996362E-2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40404.85</v>
      </c>
      <c r="D1609" s="2">
        <v>0</v>
      </c>
      <c r="E1609" s="2">
        <v>0</v>
      </c>
      <c r="F1609" s="2">
        <v>0</v>
      </c>
      <c r="G1609" s="3">
        <f>B1609/1000*C1609</f>
        <v>1131.3358000000001</v>
      </c>
      <c r="H1609" s="3">
        <f>ABS(C1609-ROUND(C1609,0))</f>
        <v>0.15000000000145519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27554.59</v>
      </c>
      <c r="D1610" s="2">
        <v>0</v>
      </c>
      <c r="E1610" s="2">
        <v>0</v>
      </c>
      <c r="F1610" s="2">
        <v>0</v>
      </c>
      <c r="G1610" s="3">
        <f t="shared" si="70"/>
        <v>799.08311000000003</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239.08</v>
      </c>
      <c r="D1611" s="2">
        <v>0</v>
      </c>
      <c r="E1611" s="2">
        <v>0</v>
      </c>
      <c r="F1611" s="2">
        <v>0</v>
      </c>
      <c r="G1611" s="3">
        <f t="shared" si="70"/>
        <v>7.1724000000000006</v>
      </c>
      <c r="H1611" s="3">
        <f t="shared" si="71"/>
        <v>8.0000000000012506E-2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4768.87</v>
      </c>
      <c r="D1612" s="2">
        <v>0</v>
      </c>
      <c r="E1612" s="2">
        <v>0</v>
      </c>
      <c r="F1612" s="2">
        <v>0</v>
      </c>
      <c r="G1612" s="3">
        <f t="shared" si="70"/>
        <v>147.83497</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709967.54</v>
      </c>
      <c r="D1613" s="2">
        <v>0</v>
      </c>
      <c r="E1613" s="2">
        <v>0</v>
      </c>
      <c r="F1613" s="2">
        <v>0</v>
      </c>
      <c r="G1613" s="3">
        <f t="shared" si="70"/>
        <v>22718.961280000003</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7000</v>
      </c>
      <c r="D1620" s="2">
        <v>0</v>
      </c>
      <c r="E1620" s="2">
        <v>0</v>
      </c>
      <c r="F1620" s="2">
        <v>0</v>
      </c>
      <c r="G1620" s="3">
        <f>B1620/1000*C1620</f>
        <v>273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170956.99000000011</v>
      </c>
      <c r="D1621" s="2">
        <v>0</v>
      </c>
      <c r="E1621" s="2">
        <v>0</v>
      </c>
      <c r="F1621" s="2">
        <v>0</v>
      </c>
      <c r="G1621" s="3">
        <f t="shared" si="70"/>
        <v>6838.2796000000044</v>
      </c>
      <c r="H1621" s="3">
        <f t="shared" si="71"/>
        <v>9.9999998928979039E-3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117776.95999999999</v>
      </c>
      <c r="D1622" s="2">
        <v>0</v>
      </c>
      <c r="E1622" s="2">
        <v>0</v>
      </c>
      <c r="F1622" s="2">
        <v>0</v>
      </c>
      <c r="G1622" s="3">
        <f t="shared" si="70"/>
        <v>4828.8553599999996</v>
      </c>
      <c r="H1622" s="3">
        <f t="shared" si="71"/>
        <v>4.0000000008149073E-2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819.83999999999992</v>
      </c>
      <c r="D1628" s="2">
        <v>0</v>
      </c>
      <c r="E1628" s="2">
        <v>0</v>
      </c>
      <c r="F1628" s="2">
        <v>0</v>
      </c>
      <c r="G1628" s="3">
        <f t="shared" si="70"/>
        <v>38.53248</v>
      </c>
      <c r="H1628" s="3">
        <f t="shared" si="71"/>
        <v>0.16000000000008185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228.91</v>
      </c>
      <c r="D1634" s="2">
        <v>0</v>
      </c>
      <c r="E1634" s="2">
        <v>0</v>
      </c>
      <c r="F1634" s="2">
        <v>0</v>
      </c>
      <c r="G1634" s="3">
        <f t="shared" si="70"/>
        <v>12.13223</v>
      </c>
      <c r="H1634" s="3">
        <f t="shared" si="71"/>
        <v>9.0000000000003411E-2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228.91</v>
      </c>
      <c r="D1635" s="2">
        <v>0</v>
      </c>
      <c r="E1635" s="2">
        <v>0</v>
      </c>
      <c r="F1635" s="2">
        <v>0</v>
      </c>
      <c r="G1635" s="3">
        <f t="shared" si="70"/>
        <v>12.361139999999999</v>
      </c>
      <c r="H1635" s="3">
        <f t="shared" si="71"/>
        <v>9.0000000000003411E-2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590.92999999999995</v>
      </c>
      <c r="D1664" s="2">
        <v>0</v>
      </c>
      <c r="E1664" s="2">
        <v>0</v>
      </c>
      <c r="F1664" s="2">
        <v>0</v>
      </c>
      <c r="G1664" s="3">
        <f t="shared" si="70"/>
        <v>49.047190000000001</v>
      </c>
      <c r="H1664" s="3">
        <f t="shared" si="71"/>
        <v>7.0000000000050022E-2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590.92999999999995</v>
      </c>
      <c r="D1665" s="2">
        <v>0</v>
      </c>
      <c r="E1665" s="2">
        <v>0</v>
      </c>
      <c r="F1665" s="2">
        <v>0</v>
      </c>
      <c r="G1665" s="3">
        <f t="shared" si="70"/>
        <v>49.638120000000001</v>
      </c>
      <c r="H1665" s="3">
        <f t="shared" si="71"/>
        <v>7.0000000000050022E-2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116957.12</v>
      </c>
      <c r="D1669" s="2">
        <v>0</v>
      </c>
      <c r="E1669" s="2">
        <v>0</v>
      </c>
      <c r="F1669" s="2">
        <v>0</v>
      </c>
      <c r="G1669" s="3">
        <f t="shared" si="70"/>
        <v>10292.226559999999</v>
      </c>
      <c r="H1669" s="3">
        <f t="shared" si="71"/>
        <v>0.11999999999534339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116957.12</v>
      </c>
      <c r="D1670" s="2">
        <v>0</v>
      </c>
      <c r="E1670" s="2">
        <v>0</v>
      </c>
      <c r="F1670" s="2">
        <v>0</v>
      </c>
      <c r="G1670" s="3">
        <f t="shared" si="70"/>
        <v>10409.183679999998</v>
      </c>
      <c r="H1670" s="3">
        <f t="shared" si="71"/>
        <v>0.11999999999534339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53180.03</v>
      </c>
      <c r="D1681" s="2">
        <v>0</v>
      </c>
      <c r="E1681" s="2">
        <v>0</v>
      </c>
      <c r="F1681" s="2">
        <v>0</v>
      </c>
      <c r="G1681" s="3">
        <f t="shared" si="70"/>
        <v>5318.0030000000006</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9960.2199999999993</v>
      </c>
      <c r="D1683" s="2">
        <v>0</v>
      </c>
      <c r="E1683" s="2">
        <v>0</v>
      </c>
      <c r="F1683" s="2">
        <v>0</v>
      </c>
      <c r="G1683" s="3">
        <f t="shared" si="70"/>
        <v>1015.9424399999999</v>
      </c>
      <c r="H1683" s="3">
        <f t="shared" si="71"/>
        <v>0.21999999999934516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43219.81</v>
      </c>
      <c r="D1684" s="2">
        <v>0</v>
      </c>
      <c r="E1684" s="2">
        <v>0</v>
      </c>
      <c r="F1684" s="2">
        <v>0</v>
      </c>
      <c r="G1684" s="3">
        <f t="shared" si="70"/>
        <v>4451.6404299999995</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32867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511288.6</v>
      </c>
      <c r="I17" s="275">
        <f>'PR-RAS'!E6</f>
        <v>1114883.0000000002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298003.32</v>
      </c>
      <c r="I18" s="275">
        <f>'PR-RAS'!E152</f>
        <v>368796.1100000001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167268.76999999999</v>
      </c>
      <c r="I19" s="275">
        <f>'PR-RAS'!E649</f>
        <v>40538.420000000129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2066644.96</v>
      </c>
      <c r="I22" s="275">
        <f>BILANCA!E7</f>
        <v>2741121.09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570768.95000000007</v>
      </c>
      <c r="I23" s="275">
        <f>BILANCA!E69</f>
        <v>839677.6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19197.100000000002</v>
      </c>
      <c r="I24" s="275">
        <f>BILANCA!E177</f>
        <v>170956.99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2618216.81</v>
      </c>
      <c r="I25" s="275">
        <f>BILANCA!E251</f>
        <v>3409841.6999999997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41093.39</v>
      </c>
      <c r="I27" s="275">
        <f>'RAS-funkcijski'!E5</f>
        <v>193462.83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38492.25</v>
      </c>
      <c r="I28" s="275">
        <f>'RAS-funkcijski'!E35</f>
        <v>54621.19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67240.73000000001</v>
      </c>
      <c r="I30" s="275">
        <f>'RAS-funkcijski'!E114</f>
        <v>75835.23000000001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404016.92999999993</v>
      </c>
      <c r="I31" s="275">
        <f>'RAS-funkcijski'!E141</f>
        <v>1241613.3499999999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150383.25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19197.099999999999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170956.99000000011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117776.95999999999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53180.03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78"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511288.6</v>
      </c>
      <c r="E6" s="60">
        <f>E7+E43+E49+E82+E106+E125+E134+E140</f>
        <v>1114883.0000000002</v>
      </c>
      <c r="F6" s="45">
        <f t="shared" ref="F6:F132" si="0">IF(D6&lt;&gt;0,IF(E6/D6&gt;=100,"&gt;&gt;100",E6/D6*100),"-")</f>
        <v>218.05356113944265</v>
      </c>
    </row>
    <row r="7" spans="1:24" ht="12.75" customHeight="1" x14ac:dyDescent="0.2">
      <c r="A7" s="63">
        <v>61</v>
      </c>
      <c r="B7" s="220" t="s">
        <v>17</v>
      </c>
      <c r="C7" s="247" t="s">
        <v>18</v>
      </c>
      <c r="D7" s="60">
        <f>D8+D17+D23+D29+D36+D39</f>
        <v>271107.45999999996</v>
      </c>
      <c r="E7" s="60">
        <f>E8+E17+E23+E29+E36+E39</f>
        <v>348578.35000000003</v>
      </c>
      <c r="F7" s="45">
        <f t="shared" si="0"/>
        <v>128.57571311390697</v>
      </c>
    </row>
    <row r="8" spans="1:24" ht="12.75" customHeight="1" x14ac:dyDescent="0.2">
      <c r="A8" s="63">
        <v>611</v>
      </c>
      <c r="B8" s="220" t="s">
        <v>19</v>
      </c>
      <c r="C8" s="247" t="s">
        <v>20</v>
      </c>
      <c r="D8" s="60">
        <f>SUM(D9:D14)-D15-D16</f>
        <v>262013.55999999994</v>
      </c>
      <c r="E8" s="60">
        <f>SUM(E9:E14)-E15-E16</f>
        <v>331728.81</v>
      </c>
      <c r="F8" s="45">
        <f t="shared" si="0"/>
        <v>126.60749695550111</v>
      </c>
    </row>
    <row r="9" spans="1:24" ht="12.75" customHeight="1" x14ac:dyDescent="0.2">
      <c r="A9" s="63">
        <v>6111</v>
      </c>
      <c r="B9" s="65" t="s">
        <v>21</v>
      </c>
      <c r="C9" s="247" t="s">
        <v>22</v>
      </c>
      <c r="D9" s="194">
        <v>248975.9</v>
      </c>
      <c r="E9" s="194">
        <v>301263.93</v>
      </c>
      <c r="F9" s="45">
        <f t="shared" si="0"/>
        <v>121.0012414856217</v>
      </c>
    </row>
    <row r="10" spans="1:24" ht="12.75" customHeight="1" x14ac:dyDescent="0.2">
      <c r="A10" s="63">
        <v>6112</v>
      </c>
      <c r="B10" s="65" t="s">
        <v>23</v>
      </c>
      <c r="C10" s="247" t="s">
        <v>24</v>
      </c>
      <c r="D10" s="194">
        <v>13716.76</v>
      </c>
      <c r="E10" s="194">
        <v>30102.75</v>
      </c>
      <c r="F10" s="45">
        <f t="shared" si="0"/>
        <v>219.45962457606606</v>
      </c>
    </row>
    <row r="11" spans="1:24" ht="12.75" customHeight="1" x14ac:dyDescent="0.2">
      <c r="A11" s="63">
        <v>6113</v>
      </c>
      <c r="B11" s="65" t="s">
        <v>25</v>
      </c>
      <c r="C11" s="247" t="s">
        <v>26</v>
      </c>
      <c r="D11" s="194">
        <v>6092.56</v>
      </c>
      <c r="E11" s="194">
        <v>6088.27</v>
      </c>
      <c r="F11" s="45">
        <f t="shared" si="0"/>
        <v>99.929586249458353</v>
      </c>
    </row>
    <row r="12" spans="1:24" ht="12.75" customHeight="1" x14ac:dyDescent="0.2">
      <c r="A12" s="63">
        <v>6114</v>
      </c>
      <c r="B12" s="65" t="s">
        <v>27</v>
      </c>
      <c r="C12" s="247" t="s">
        <v>28</v>
      </c>
      <c r="D12" s="194">
        <v>30179.81</v>
      </c>
      <c r="E12" s="194">
        <v>21096.47</v>
      </c>
      <c r="F12" s="45">
        <f t="shared" si="0"/>
        <v>69.902593820173152</v>
      </c>
    </row>
    <row r="13" spans="1:24" ht="12.75" customHeight="1" x14ac:dyDescent="0.2">
      <c r="A13" s="63">
        <v>6115</v>
      </c>
      <c r="B13" s="65" t="s">
        <v>29</v>
      </c>
      <c r="C13" s="247" t="s">
        <v>30</v>
      </c>
      <c r="D13" s="194">
        <v>10491.67</v>
      </c>
      <c r="E13" s="194">
        <v>31511.72</v>
      </c>
      <c r="F13" s="45">
        <f t="shared" si="0"/>
        <v>300.34989663228066</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47443.14</v>
      </c>
      <c r="E15" s="194">
        <v>58334.33</v>
      </c>
      <c r="F15" s="45">
        <f t="shared" si="0"/>
        <v>122.95630095309882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4105.8999999999996</v>
      </c>
      <c r="E23" s="60">
        <f t="shared" si="2"/>
        <v>10726.710000000001</v>
      </c>
      <c r="F23" s="45">
        <f t="shared" si="0"/>
        <v>261.25112642782346</v>
      </c>
    </row>
    <row r="24" spans="1:6" ht="12.75" customHeight="1" x14ac:dyDescent="0.2">
      <c r="A24" s="63">
        <v>6131</v>
      </c>
      <c r="B24" s="65" t="s">
        <v>51</v>
      </c>
      <c r="C24" s="247" t="s">
        <v>52</v>
      </c>
      <c r="D24" s="194">
        <v>0</v>
      </c>
      <c r="E24" s="194">
        <v>1213.44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4105.8999999999996</v>
      </c>
      <c r="E27" s="194">
        <v>9513.27</v>
      </c>
      <c r="F27" s="45">
        <f t="shared" si="0"/>
        <v>231.69755717382307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4988</v>
      </c>
      <c r="E29" s="60">
        <f>SUM(E30:E35)</f>
        <v>6122.83</v>
      </c>
      <c r="F29" s="45">
        <f t="shared" si="0"/>
        <v>122.75120288692862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4988</v>
      </c>
      <c r="E31" s="194">
        <v>6122.83</v>
      </c>
      <c r="F31" s="45">
        <f t="shared" si="0"/>
        <v>122.75120288692862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177221.07</v>
      </c>
      <c r="E49" s="60">
        <f>E50+E53+E58+E61+E64+E68+E71+E74+E77</f>
        <v>701024.67999999993</v>
      </c>
      <c r="F49" s="45">
        <f t="shared" si="0"/>
        <v>395.56508715357597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177221.07</v>
      </c>
      <c r="E58" s="60">
        <f t="shared" si="9"/>
        <v>185031.62</v>
      </c>
      <c r="F58" s="45">
        <f t="shared" si="0"/>
        <v>104.4072355504907</v>
      </c>
    </row>
    <row r="59" spans="1:6" ht="24" x14ac:dyDescent="0.2">
      <c r="A59" s="63">
        <v>6331</v>
      </c>
      <c r="B59" s="65" t="s">
        <v>121</v>
      </c>
      <c r="C59" s="247" t="s">
        <v>122</v>
      </c>
      <c r="D59" s="194">
        <v>137221.07</v>
      </c>
      <c r="E59" s="194">
        <v>24574.65</v>
      </c>
      <c r="F59" s="45">
        <f t="shared" si="0"/>
        <v>17.908802197796593</v>
      </c>
    </row>
    <row r="60" spans="1:6" ht="24" x14ac:dyDescent="0.2">
      <c r="A60" s="63">
        <v>6332</v>
      </c>
      <c r="B60" s="65" t="s">
        <v>123</v>
      </c>
      <c r="C60" s="247" t="s">
        <v>124</v>
      </c>
      <c r="D60" s="194">
        <v>40000</v>
      </c>
      <c r="E60" s="194">
        <v>160456.97</v>
      </c>
      <c r="F60" s="45">
        <f t="shared" si="0"/>
        <v>401.142425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136525.49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136525.49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379467.57</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379467.57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20136.979999999996</v>
      </c>
      <c r="E82" s="60">
        <f t="shared" si="15"/>
        <v>23077.32</v>
      </c>
      <c r="F82" s="45">
        <f t="shared" si="0"/>
        <v>114.60169300461145</v>
      </c>
    </row>
    <row r="83" spans="1:6" ht="12.75" customHeight="1" x14ac:dyDescent="0.2">
      <c r="A83" s="63">
        <v>641</v>
      </c>
      <c r="B83" s="64" t="s">
        <v>169</v>
      </c>
      <c r="C83" s="247" t="s">
        <v>170</v>
      </c>
      <c r="D83" s="60">
        <f t="shared" ref="D83:E83" si="16">SUM(D84:D90)</f>
        <v>9704.32</v>
      </c>
      <c r="E83" s="60">
        <f t="shared" si="16"/>
        <v>9911.4699999999993</v>
      </c>
      <c r="F83" s="45">
        <f t="shared" si="0"/>
        <v>102.13461633581744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64.66</v>
      </c>
      <c r="F85" s="45" t="str">
        <f t="shared" si="0"/>
        <v>-</v>
      </c>
    </row>
    <row r="86" spans="1:6" ht="12.75" customHeight="1" x14ac:dyDescent="0.2">
      <c r="A86" s="63">
        <v>6414</v>
      </c>
      <c r="B86" s="64" t="s">
        <v>175</v>
      </c>
      <c r="C86" s="247" t="s">
        <v>176</v>
      </c>
      <c r="D86" s="194">
        <v>104.32</v>
      </c>
      <c r="E86" s="194">
        <v>54.67</v>
      </c>
      <c r="F86" s="45">
        <f t="shared" si="0"/>
        <v>52.406058282208591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9600</v>
      </c>
      <c r="E89" s="194">
        <v>9792.14</v>
      </c>
      <c r="F89" s="45">
        <f t="shared" si="0"/>
        <v>102.00145833333332</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10432.659999999998</v>
      </c>
      <c r="E91" s="60">
        <f t="shared" si="17"/>
        <v>13165.849999999999</v>
      </c>
      <c r="F91" s="45">
        <f t="shared" si="0"/>
        <v>126.19840002453833</v>
      </c>
    </row>
    <row r="92" spans="1:6" ht="12.75" customHeight="1" x14ac:dyDescent="0.2">
      <c r="A92" s="63">
        <v>6421</v>
      </c>
      <c r="B92" s="64" t="s">
        <v>187</v>
      </c>
      <c r="C92" s="247" t="s">
        <v>188</v>
      </c>
      <c r="D92" s="194">
        <v>331.81</v>
      </c>
      <c r="E92" s="194"/>
      <c r="F92" s="45">
        <f t="shared" si="0"/>
        <v>0</v>
      </c>
    </row>
    <row r="93" spans="1:6" ht="12.75" customHeight="1" x14ac:dyDescent="0.2">
      <c r="A93" s="63">
        <v>6422</v>
      </c>
      <c r="B93" s="64" t="s">
        <v>189</v>
      </c>
      <c r="C93" s="247" t="s">
        <v>190</v>
      </c>
      <c r="D93" s="194">
        <v>10059.4</v>
      </c>
      <c r="E93" s="194">
        <v>12641.65</v>
      </c>
      <c r="F93" s="45">
        <f t="shared" si="0"/>
        <v>125.67002008072052</v>
      </c>
    </row>
    <row r="94" spans="1:6" ht="12.75" customHeight="1" x14ac:dyDescent="0.2">
      <c r="A94" s="63">
        <v>6423</v>
      </c>
      <c r="B94" s="64" t="s">
        <v>191</v>
      </c>
      <c r="C94" s="247" t="s">
        <v>192</v>
      </c>
      <c r="D94" s="194">
        <v>1.64</v>
      </c>
      <c r="E94" s="194">
        <v>2.14</v>
      </c>
      <c r="F94" s="45">
        <f t="shared" si="0"/>
        <v>130.48780487804879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39.81</v>
      </c>
      <c r="E97" s="194">
        <v>522.05999999999995</v>
      </c>
      <c r="F97" s="45">
        <f t="shared" si="0"/>
        <v>1311.3790504898266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41894.320000000007</v>
      </c>
      <c r="E106" s="60">
        <f>E107+E112+E120+E124</f>
        <v>42038.85</v>
      </c>
      <c r="F106" s="45">
        <f t="shared" si="0"/>
        <v>100.34498710087666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19831.25</v>
      </c>
      <c r="E112" s="60">
        <f t="shared" si="20"/>
        <v>17772.759999999998</v>
      </c>
      <c r="F112" s="45">
        <f t="shared" si="0"/>
        <v>89.619968484084453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19831.25</v>
      </c>
      <c r="E117" s="194">
        <v>17772.759999999998</v>
      </c>
      <c r="F117" s="45">
        <f t="shared" si="0"/>
        <v>89.619968484084453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22063.070000000003</v>
      </c>
      <c r="E120" s="60">
        <f t="shared" si="21"/>
        <v>24266.09</v>
      </c>
      <c r="F120" s="45">
        <f t="shared" si="0"/>
        <v>109.98510180133587</v>
      </c>
    </row>
    <row r="121" spans="1:6" ht="12.75" customHeight="1" x14ac:dyDescent="0.2">
      <c r="A121" s="63">
        <v>6531</v>
      </c>
      <c r="B121" s="64" t="s">
        <v>245</v>
      </c>
      <c r="C121" s="247" t="s">
        <v>246</v>
      </c>
      <c r="D121" s="194">
        <v>576.4</v>
      </c>
      <c r="E121" s="194"/>
      <c r="F121" s="45">
        <f t="shared" si="0"/>
        <v>0</v>
      </c>
    </row>
    <row r="122" spans="1:6" ht="12.75" customHeight="1" x14ac:dyDescent="0.2">
      <c r="A122" s="63">
        <v>6532</v>
      </c>
      <c r="B122" s="64" t="s">
        <v>247</v>
      </c>
      <c r="C122" s="247" t="s">
        <v>248</v>
      </c>
      <c r="D122" s="194">
        <v>20928.22</v>
      </c>
      <c r="E122" s="194">
        <v>23561.47</v>
      </c>
      <c r="F122" s="45">
        <f t="shared" si="0"/>
        <v>112.58229319072525</v>
      </c>
    </row>
    <row r="123" spans="1:6" ht="12.75" customHeight="1" x14ac:dyDescent="0.2">
      <c r="A123" s="63">
        <v>6533</v>
      </c>
      <c r="B123" s="64" t="s">
        <v>249</v>
      </c>
      <c r="C123" s="247" t="s">
        <v>250</v>
      </c>
      <c r="D123" s="194">
        <v>558.45000000000005</v>
      </c>
      <c r="E123" s="194">
        <v>704.62</v>
      </c>
      <c r="F123" s="45">
        <f t="shared" si="0"/>
        <v>126.17423224997762</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928.77</v>
      </c>
      <c r="E125" s="60">
        <f t="shared" si="22"/>
        <v>163.80000000000001</v>
      </c>
      <c r="F125" s="45">
        <f t="shared" si="0"/>
        <v>17.636228560354017</v>
      </c>
    </row>
    <row r="126" spans="1:6" ht="12.75" customHeight="1" x14ac:dyDescent="0.2">
      <c r="A126" s="63">
        <v>661</v>
      </c>
      <c r="B126" s="65" t="s">
        <v>255</v>
      </c>
      <c r="C126" s="247" t="s">
        <v>256</v>
      </c>
      <c r="D126" s="60">
        <f t="shared" ref="D126:E126" si="23">SUM(D127:D128)</f>
        <v>928.77</v>
      </c>
      <c r="E126" s="60">
        <f t="shared" si="23"/>
        <v>163.80000000000001</v>
      </c>
      <c r="F126" s="45">
        <f t="shared" si="0"/>
        <v>17.636228560354017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928.77</v>
      </c>
      <c r="E128" s="194">
        <v>163.80000000000001</v>
      </c>
      <c r="F128" s="45">
        <f t="shared" si="0"/>
        <v>17.636228560354017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298003.32</v>
      </c>
      <c r="E152" s="60">
        <f>E153+E164+E202+E221+E230+E262+E273</f>
        <v>368796.1100000001</v>
      </c>
      <c r="F152" s="45">
        <f t="shared" si="26"/>
        <v>123.75570513778172</v>
      </c>
    </row>
    <row r="153" spans="1:6" ht="12.75" customHeight="1" x14ac:dyDescent="0.2">
      <c r="A153" s="63">
        <v>31</v>
      </c>
      <c r="B153" s="64" t="s">
        <v>308</v>
      </c>
      <c r="C153" s="247" t="s">
        <v>309</v>
      </c>
      <c r="D153" s="60">
        <f t="shared" ref="D153:E153" si="30">D154+D159+D160</f>
        <v>20829.7</v>
      </c>
      <c r="E153" s="60">
        <f t="shared" si="30"/>
        <v>52129.270000000004</v>
      </c>
      <c r="F153" s="45">
        <f t="shared" si="26"/>
        <v>250.26414206637639</v>
      </c>
    </row>
    <row r="154" spans="1:6" ht="12.75" customHeight="1" x14ac:dyDescent="0.2">
      <c r="A154" s="63">
        <v>311</v>
      </c>
      <c r="B154" s="64" t="s">
        <v>310</v>
      </c>
      <c r="C154" s="247" t="s">
        <v>311</v>
      </c>
      <c r="D154" s="60">
        <f t="shared" ref="D154:E154" si="31">SUM(D155:D158)</f>
        <v>16823.810000000001</v>
      </c>
      <c r="E154" s="60">
        <f t="shared" si="31"/>
        <v>44025.15</v>
      </c>
      <c r="F154" s="45">
        <f t="shared" si="26"/>
        <v>261.68359010236088</v>
      </c>
    </row>
    <row r="155" spans="1:6" ht="12.75" customHeight="1" x14ac:dyDescent="0.2">
      <c r="A155" s="63">
        <v>3111</v>
      </c>
      <c r="B155" s="64" t="s">
        <v>312</v>
      </c>
      <c r="C155" s="247" t="s">
        <v>313</v>
      </c>
      <c r="D155" s="194">
        <v>16823.810000000001</v>
      </c>
      <c r="E155" s="194">
        <v>44025.15</v>
      </c>
      <c r="F155" s="45">
        <f t="shared" si="26"/>
        <v>261.68359010236088</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1230</v>
      </c>
      <c r="E159" s="194">
        <v>840</v>
      </c>
      <c r="F159" s="45">
        <f t="shared" si="26"/>
        <v>68.292682926829272</v>
      </c>
    </row>
    <row r="160" spans="1:6" ht="12.75" customHeight="1" x14ac:dyDescent="0.2">
      <c r="A160" s="63">
        <v>313</v>
      </c>
      <c r="B160" s="65" t="s">
        <v>322</v>
      </c>
      <c r="C160" s="247" t="s">
        <v>323</v>
      </c>
      <c r="D160" s="60">
        <f t="shared" ref="D160:E160" si="32">SUM(D161:D163)</f>
        <v>2775.89</v>
      </c>
      <c r="E160" s="60">
        <f t="shared" si="32"/>
        <v>7264.12</v>
      </c>
      <c r="F160" s="45">
        <f t="shared" si="26"/>
        <v>261.68616191563785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2775.89</v>
      </c>
      <c r="E162" s="194">
        <v>7264.12</v>
      </c>
      <c r="F162" s="45">
        <f t="shared" si="26"/>
        <v>261.68616191563785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123436.76000000001</v>
      </c>
      <c r="E164" s="60">
        <f>E165+E170+E178+E188+E189+E194</f>
        <v>156588.21000000002</v>
      </c>
      <c r="F164" s="45">
        <f t="shared" si="26"/>
        <v>126.85703189228235</v>
      </c>
    </row>
    <row r="165" spans="1:6" ht="12.75" customHeight="1" x14ac:dyDescent="0.2">
      <c r="A165" s="63">
        <v>321</v>
      </c>
      <c r="B165" s="64" t="s">
        <v>332</v>
      </c>
      <c r="C165" s="247" t="s">
        <v>333</v>
      </c>
      <c r="D165" s="60">
        <f t="shared" ref="D165:E165" si="33">SUM(D166:D169)</f>
        <v>821.05</v>
      </c>
      <c r="E165" s="60">
        <f t="shared" si="33"/>
        <v>2086.0500000000002</v>
      </c>
      <c r="F165" s="45">
        <f t="shared" si="26"/>
        <v>254.0710066378418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821.05</v>
      </c>
      <c r="E167" s="194">
        <v>2086.0500000000002</v>
      </c>
      <c r="F167" s="45">
        <f t="shared" si="26"/>
        <v>254.0710066378418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13933.69</v>
      </c>
      <c r="E170" s="60">
        <f t="shared" si="34"/>
        <v>15105.869999999999</v>
      </c>
      <c r="F170" s="45">
        <f t="shared" si="26"/>
        <v>108.41255977418757</v>
      </c>
    </row>
    <row r="171" spans="1:6" ht="12.75" customHeight="1" x14ac:dyDescent="0.2">
      <c r="A171" s="63">
        <v>3221</v>
      </c>
      <c r="B171" s="64" t="s">
        <v>344</v>
      </c>
      <c r="C171" s="247" t="s">
        <v>345</v>
      </c>
      <c r="D171" s="194">
        <v>3223.68</v>
      </c>
      <c r="E171" s="194">
        <v>3670.21</v>
      </c>
      <c r="F171" s="45">
        <f t="shared" si="26"/>
        <v>113.85156094897756</v>
      </c>
    </row>
    <row r="172" spans="1:6" ht="12.75" customHeight="1" x14ac:dyDescent="0.2">
      <c r="A172" s="63">
        <v>3222</v>
      </c>
      <c r="B172" s="64" t="s">
        <v>346</v>
      </c>
      <c r="C172" s="247" t="s">
        <v>347</v>
      </c>
      <c r="D172" s="194">
        <v>118.25</v>
      </c>
      <c r="E172" s="194">
        <v>220.04</v>
      </c>
      <c r="F172" s="45">
        <f t="shared" si="26"/>
        <v>186.08033826638476</v>
      </c>
    </row>
    <row r="173" spans="1:6" ht="12.75" customHeight="1" x14ac:dyDescent="0.2">
      <c r="A173" s="63">
        <v>3223</v>
      </c>
      <c r="B173" s="65" t="s">
        <v>348</v>
      </c>
      <c r="C173" s="247" t="s">
        <v>349</v>
      </c>
      <c r="D173" s="194">
        <v>9121.27</v>
      </c>
      <c r="E173" s="194">
        <v>10823.9</v>
      </c>
      <c r="F173" s="45">
        <f t="shared" si="26"/>
        <v>118.66658919207522</v>
      </c>
    </row>
    <row r="174" spans="1:6" ht="12.75" customHeight="1" x14ac:dyDescent="0.2">
      <c r="A174" s="63">
        <v>3224</v>
      </c>
      <c r="B174" s="65" t="s">
        <v>350</v>
      </c>
      <c r="C174" s="247" t="s">
        <v>351</v>
      </c>
      <c r="D174" s="194">
        <v>354.94</v>
      </c>
      <c r="E174" s="194">
        <v>391.72</v>
      </c>
      <c r="F174" s="45">
        <f t="shared" si="26"/>
        <v>110.3623147574238</v>
      </c>
    </row>
    <row r="175" spans="1:6" ht="12.75" customHeight="1" x14ac:dyDescent="0.2">
      <c r="A175" s="63">
        <v>3225</v>
      </c>
      <c r="B175" s="65" t="s">
        <v>352</v>
      </c>
      <c r="C175" s="247" t="s">
        <v>353</v>
      </c>
      <c r="D175" s="194">
        <v>1115.55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86382.17</v>
      </c>
      <c r="E178" s="60">
        <f t="shared" si="35"/>
        <v>93276.160000000003</v>
      </c>
      <c r="F178" s="45">
        <f t="shared" si="26"/>
        <v>107.98080205672073</v>
      </c>
    </row>
    <row r="179" spans="1:6" ht="12.75" customHeight="1" x14ac:dyDescent="0.2">
      <c r="A179" s="63">
        <v>3231</v>
      </c>
      <c r="B179" s="65" t="s">
        <v>360</v>
      </c>
      <c r="C179" s="247" t="s">
        <v>361</v>
      </c>
      <c r="D179" s="194">
        <v>3938.54</v>
      </c>
      <c r="E179" s="194">
        <v>3781.31</v>
      </c>
      <c r="F179" s="45">
        <f t="shared" si="26"/>
        <v>96.007911561136865</v>
      </c>
    </row>
    <row r="180" spans="1:6" ht="12.75" customHeight="1" x14ac:dyDescent="0.2">
      <c r="A180" s="63">
        <v>3232</v>
      </c>
      <c r="B180" s="65" t="s">
        <v>362</v>
      </c>
      <c r="C180" s="247" t="s">
        <v>363</v>
      </c>
      <c r="D180" s="194">
        <v>6621.5</v>
      </c>
      <c r="E180" s="194">
        <v>7987.29</v>
      </c>
      <c r="F180" s="45">
        <f t="shared" si="26"/>
        <v>120.62659518236049</v>
      </c>
    </row>
    <row r="181" spans="1:6" ht="12.75" customHeight="1" x14ac:dyDescent="0.2">
      <c r="A181" s="63">
        <v>3233</v>
      </c>
      <c r="B181" s="65" t="s">
        <v>364</v>
      </c>
      <c r="C181" s="247" t="s">
        <v>365</v>
      </c>
      <c r="D181" s="194">
        <v>6831.17</v>
      </c>
      <c r="E181" s="194">
        <v>7589.16</v>
      </c>
      <c r="F181" s="45">
        <f t="shared" si="26"/>
        <v>111.09604943223488</v>
      </c>
    </row>
    <row r="182" spans="1:6" ht="12.75" customHeight="1" x14ac:dyDescent="0.2">
      <c r="A182" s="63">
        <v>3234</v>
      </c>
      <c r="B182" s="65" t="s">
        <v>366</v>
      </c>
      <c r="C182" s="247" t="s">
        <v>367</v>
      </c>
      <c r="D182" s="194">
        <v>43958.57</v>
      </c>
      <c r="E182" s="194">
        <v>43317.71</v>
      </c>
      <c r="F182" s="45">
        <f t="shared" si="26"/>
        <v>98.542127280300519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1460</v>
      </c>
      <c r="E184" s="194">
        <v>2675</v>
      </c>
      <c r="F184" s="45">
        <f t="shared" si="26"/>
        <v>183.2191780821918</v>
      </c>
    </row>
    <row r="185" spans="1:6" ht="12.75" customHeight="1" x14ac:dyDescent="0.2">
      <c r="A185" s="63">
        <v>3237</v>
      </c>
      <c r="B185" s="64" t="s">
        <v>372</v>
      </c>
      <c r="C185" s="247" t="s">
        <v>373</v>
      </c>
      <c r="D185" s="194">
        <v>9644.39</v>
      </c>
      <c r="E185" s="194">
        <v>15102.66</v>
      </c>
      <c r="F185" s="45">
        <f t="shared" si="26"/>
        <v>156.5952849272997</v>
      </c>
    </row>
    <row r="186" spans="1:6" ht="12.75" customHeight="1" x14ac:dyDescent="0.2">
      <c r="A186" s="63">
        <v>3238</v>
      </c>
      <c r="B186" s="64" t="s">
        <v>374</v>
      </c>
      <c r="C186" s="247" t="s">
        <v>375</v>
      </c>
      <c r="D186" s="194">
        <v>4686.83</v>
      </c>
      <c r="E186" s="194">
        <v>3885.08</v>
      </c>
      <c r="F186" s="45">
        <f t="shared" si="26"/>
        <v>82.893554918783053</v>
      </c>
    </row>
    <row r="187" spans="1:6" ht="12.75" customHeight="1" x14ac:dyDescent="0.2">
      <c r="A187" s="63">
        <v>3239</v>
      </c>
      <c r="B187" s="64" t="s">
        <v>376</v>
      </c>
      <c r="C187" s="247" t="s">
        <v>377</v>
      </c>
      <c r="D187" s="194">
        <v>9241.17</v>
      </c>
      <c r="E187" s="194">
        <v>8937.9500000000007</v>
      </c>
      <c r="F187" s="45">
        <f t="shared" si="26"/>
        <v>96.71881374328143</v>
      </c>
    </row>
    <row r="188" spans="1:6" ht="12.75" customHeight="1" x14ac:dyDescent="0.2">
      <c r="A188" s="63">
        <v>324</v>
      </c>
      <c r="B188" s="64" t="s">
        <v>378</v>
      </c>
      <c r="C188" s="247" t="s">
        <v>379</v>
      </c>
      <c r="D188" s="194">
        <v>245.6</v>
      </c>
      <c r="E188" s="194">
        <v>30.5</v>
      </c>
      <c r="F188" s="45">
        <f t="shared" si="26"/>
        <v>12.418566775244299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22054.25</v>
      </c>
      <c r="E194" s="60">
        <f t="shared" si="36"/>
        <v>46089.630000000005</v>
      </c>
      <c r="F194" s="45">
        <f t="shared" si="26"/>
        <v>208.98298513891885</v>
      </c>
    </row>
    <row r="195" spans="1:6" ht="12.75" customHeight="1" x14ac:dyDescent="0.2">
      <c r="A195" s="63">
        <v>3291</v>
      </c>
      <c r="B195" s="183" t="s">
        <v>392</v>
      </c>
      <c r="C195" s="247" t="s">
        <v>393</v>
      </c>
      <c r="D195" s="194">
        <v>14991.38</v>
      </c>
      <c r="E195" s="194">
        <v>26009.52</v>
      </c>
      <c r="F195" s="45">
        <f t="shared" si="26"/>
        <v>173.49650265686017</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985.61</v>
      </c>
      <c r="E197" s="194">
        <v>4243.8599999999997</v>
      </c>
      <c r="F197" s="45">
        <f t="shared" si="26"/>
        <v>430.58207607471513</v>
      </c>
    </row>
    <row r="198" spans="1:6" ht="12.75" customHeight="1" x14ac:dyDescent="0.2">
      <c r="A198" s="63">
        <v>3294</v>
      </c>
      <c r="B198" s="64" t="s">
        <v>398</v>
      </c>
      <c r="C198" s="247" t="s">
        <v>399</v>
      </c>
      <c r="D198" s="194">
        <v>2142.61</v>
      </c>
      <c r="E198" s="194">
        <v>2650.53</v>
      </c>
      <c r="F198" s="45">
        <f t="shared" si="26"/>
        <v>123.70566738697197</v>
      </c>
    </row>
    <row r="199" spans="1:6" ht="12.75" customHeight="1" x14ac:dyDescent="0.2">
      <c r="A199" s="63">
        <v>3295</v>
      </c>
      <c r="B199" s="64" t="s">
        <v>400</v>
      </c>
      <c r="C199" s="247" t="s">
        <v>401</v>
      </c>
      <c r="D199" s="194">
        <v>268.93</v>
      </c>
      <c r="E199" s="194">
        <v>4120.87</v>
      </c>
      <c r="F199" s="45">
        <f t="shared" si="26"/>
        <v>1532.320678243409</v>
      </c>
    </row>
    <row r="200" spans="1:6" ht="12.75" customHeight="1" x14ac:dyDescent="0.2">
      <c r="A200" s="63" t="s">
        <v>402</v>
      </c>
      <c r="B200" s="64" t="s">
        <v>403</v>
      </c>
      <c r="C200" s="247" t="s">
        <v>402</v>
      </c>
      <c r="D200" s="194">
        <v>3665.72</v>
      </c>
      <c r="E200" s="194"/>
      <c r="F200" s="45">
        <f t="shared" si="26"/>
        <v>0</v>
      </c>
    </row>
    <row r="201" spans="1:6" ht="12.75" customHeight="1" x14ac:dyDescent="0.2">
      <c r="A201" s="63">
        <v>3299</v>
      </c>
      <c r="B201" s="64" t="s">
        <v>404</v>
      </c>
      <c r="C201" s="247" t="s">
        <v>405</v>
      </c>
      <c r="D201" s="194">
        <v>0</v>
      </c>
      <c r="E201" s="194">
        <v>9064.85</v>
      </c>
      <c r="F201" s="45" t="str">
        <f t="shared" si="26"/>
        <v>-</v>
      </c>
    </row>
    <row r="202" spans="1:6" ht="12.75" customHeight="1" x14ac:dyDescent="0.2">
      <c r="A202" s="63">
        <v>34</v>
      </c>
      <c r="B202" s="183" t="s">
        <v>406</v>
      </c>
      <c r="C202" s="247" t="s">
        <v>407</v>
      </c>
      <c r="D202" s="60">
        <f t="shared" ref="D202:E202" si="37">D203+D208+D216</f>
        <v>1236.6399999999999</v>
      </c>
      <c r="E202" s="60">
        <f t="shared" si="37"/>
        <v>1388.4</v>
      </c>
      <c r="F202" s="45">
        <f t="shared" si="26"/>
        <v>112.27196273774101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1236.6399999999999</v>
      </c>
      <c r="E216" s="60">
        <f t="shared" si="40"/>
        <v>1388.4</v>
      </c>
      <c r="F216" s="45">
        <f t="shared" si="26"/>
        <v>112.27196273774101</v>
      </c>
    </row>
    <row r="217" spans="1:6" ht="12.75" customHeight="1" x14ac:dyDescent="0.2">
      <c r="A217" s="63">
        <v>3431</v>
      </c>
      <c r="B217" s="182" t="s">
        <v>436</v>
      </c>
      <c r="C217" s="247" t="s">
        <v>437</v>
      </c>
      <c r="D217" s="194">
        <v>1177.05</v>
      </c>
      <c r="E217" s="194">
        <v>1279.3900000000001</v>
      </c>
      <c r="F217" s="45">
        <f t="shared" si="26"/>
        <v>108.69461790068394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59.59</v>
      </c>
      <c r="E219" s="194">
        <v>30.89</v>
      </c>
      <c r="F219" s="45">
        <f t="shared" si="26"/>
        <v>51.837556637019631</v>
      </c>
    </row>
    <row r="220" spans="1:6" ht="12.75" customHeight="1" x14ac:dyDescent="0.2">
      <c r="A220" s="63">
        <v>3434</v>
      </c>
      <c r="B220" s="65" t="s">
        <v>442</v>
      </c>
      <c r="C220" s="247" t="s">
        <v>443</v>
      </c>
      <c r="D220" s="194">
        <v>0</v>
      </c>
      <c r="E220" s="194">
        <v>78.12</v>
      </c>
      <c r="F220" s="45" t="str">
        <f t="shared" si="26"/>
        <v>-</v>
      </c>
    </row>
    <row r="221" spans="1:6" ht="12.75" customHeight="1" x14ac:dyDescent="0.2">
      <c r="A221" s="63">
        <v>35</v>
      </c>
      <c r="B221" s="65" t="s">
        <v>444</v>
      </c>
      <c r="C221" s="247" t="s">
        <v>445</v>
      </c>
      <c r="D221" s="60">
        <f t="shared" ref="D221:E221" si="41">D222+D225+D229</f>
        <v>1261.8399999999999</v>
      </c>
      <c r="E221" s="60">
        <f t="shared" si="41"/>
        <v>4038.23</v>
      </c>
      <c r="F221" s="45">
        <f t="shared" si="26"/>
        <v>320.02710327775316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1261.8399999999999</v>
      </c>
      <c r="E225" s="60">
        <f t="shared" si="43"/>
        <v>4038.23</v>
      </c>
      <c r="F225" s="45">
        <f t="shared" si="26"/>
        <v>320.02710327775316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1261.8399999999999</v>
      </c>
      <c r="E227" s="194">
        <v>3990.23</v>
      </c>
      <c r="F227" s="45">
        <f t="shared" si="26"/>
        <v>316.22313447029734</v>
      </c>
    </row>
    <row r="228" spans="1:6" ht="12.75" customHeight="1" x14ac:dyDescent="0.2">
      <c r="A228" s="63">
        <v>3523</v>
      </c>
      <c r="B228" s="64" t="s">
        <v>458</v>
      </c>
      <c r="C228" s="247" t="s">
        <v>459</v>
      </c>
      <c r="D228" s="194">
        <v>0</v>
      </c>
      <c r="E228" s="194">
        <v>48</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46783.97</v>
      </c>
      <c r="E230" s="60">
        <f>E231+E234+E237+E242+E246+E250+E254+E257</f>
        <v>51916.97</v>
      </c>
      <c r="F230" s="45">
        <f t="shared" ref="F230:F245" si="44">IF(D230&lt;&gt;0,IF(E230/D230&gt;=100,"&gt;&gt;100",E230/D230*100),"-")</f>
        <v>110.97170676195287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2778.92</v>
      </c>
      <c r="E237" s="60">
        <f t="shared" si="47"/>
        <v>4342.08</v>
      </c>
      <c r="F237" s="45">
        <f t="shared" si="44"/>
        <v>156.25062974105049</v>
      </c>
    </row>
    <row r="238" spans="1:6" ht="12" x14ac:dyDescent="0.2">
      <c r="A238" s="63">
        <v>3631</v>
      </c>
      <c r="B238" s="65" t="s">
        <v>478</v>
      </c>
      <c r="C238" s="247" t="s">
        <v>479</v>
      </c>
      <c r="D238" s="194">
        <v>2778.92</v>
      </c>
      <c r="E238" s="194">
        <v>4342.08</v>
      </c>
      <c r="F238" s="45">
        <f t="shared" si="44"/>
        <v>156.25062974105049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44005.05</v>
      </c>
      <c r="E246" s="60">
        <f t="shared" si="48"/>
        <v>47574.89</v>
      </c>
      <c r="F246" s="45">
        <f t="shared" ref="F246:F249" si="49">IF(D246&lt;&gt;0,IF(E246/D246&gt;=100,"&gt;&gt;100",E246/D246*100),"-")</f>
        <v>108.11234165169678</v>
      </c>
    </row>
    <row r="247" spans="1:6" ht="12.75" customHeight="1" x14ac:dyDescent="0.2">
      <c r="A247" s="63" t="s">
        <v>493</v>
      </c>
      <c r="B247" s="64" t="s">
        <v>494</v>
      </c>
      <c r="C247" s="247" t="s">
        <v>493</v>
      </c>
      <c r="D247" s="194">
        <v>44005.05</v>
      </c>
      <c r="E247" s="194">
        <v>46876.49</v>
      </c>
      <c r="F247" s="45">
        <f t="shared" si="49"/>
        <v>106.5252510791375</v>
      </c>
    </row>
    <row r="248" spans="1:6" ht="12.75" customHeight="1" x14ac:dyDescent="0.2">
      <c r="A248" s="63" t="s">
        <v>495</v>
      </c>
      <c r="B248" s="64" t="s">
        <v>496</v>
      </c>
      <c r="C248" s="247" t="s">
        <v>495</v>
      </c>
      <c r="D248" s="194">
        <v>0</v>
      </c>
      <c r="E248" s="194">
        <v>698.4</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54704.36</v>
      </c>
      <c r="E262" s="60">
        <f t="shared" si="55"/>
        <v>61450.7</v>
      </c>
      <c r="F262" s="45">
        <f t="shared" ref="F262:F268" si="56">IF(D262&lt;&gt;0,IF(E262/D262&gt;=100,"&gt;&gt;100",E262/D262*100),"-")</f>
        <v>112.33236253929302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54704.36</v>
      </c>
      <c r="E269" s="60">
        <f t="shared" si="58"/>
        <v>61450.7</v>
      </c>
      <c r="F269" s="45">
        <f t="shared" ref="F269:F272" si="59">IF(D269&lt;&gt;0,IF(E269/D269&gt;=100,"&gt;&gt;100",E269/D269*100),"-")</f>
        <v>112.33236253929302</v>
      </c>
    </row>
    <row r="270" spans="1:6" ht="12.75" customHeight="1" x14ac:dyDescent="0.2">
      <c r="A270" s="63">
        <v>3721</v>
      </c>
      <c r="B270" s="65" t="s">
        <v>533</v>
      </c>
      <c r="C270" s="247" t="s">
        <v>534</v>
      </c>
      <c r="D270" s="194">
        <v>36567.760000000002</v>
      </c>
      <c r="E270" s="194">
        <v>40967.1</v>
      </c>
      <c r="F270" s="45">
        <f t="shared" si="59"/>
        <v>112.03065213729251</v>
      </c>
    </row>
    <row r="271" spans="1:6" ht="12.75" customHeight="1" x14ac:dyDescent="0.2">
      <c r="A271" s="63">
        <v>3722</v>
      </c>
      <c r="B271" s="65" t="s">
        <v>535</v>
      </c>
      <c r="C271" s="247" t="s">
        <v>536</v>
      </c>
      <c r="D271" s="194">
        <v>18136.599999999999</v>
      </c>
      <c r="E271" s="194">
        <v>20483.599999999999</v>
      </c>
      <c r="F271" s="45">
        <f t="shared" si="59"/>
        <v>112.9406834798143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49750.05</v>
      </c>
      <c r="E273" s="60">
        <f t="shared" si="60"/>
        <v>41284.33</v>
      </c>
      <c r="F273" s="45">
        <f t="shared" ref="F273:F277" si="61">IF(D273&lt;&gt;0,IF(E273/D273&gt;=100,"&gt;&gt;100",E273/D273*100),"-")</f>
        <v>82.983494488950257</v>
      </c>
    </row>
    <row r="274" spans="1:6" ht="12.75" customHeight="1" x14ac:dyDescent="0.2">
      <c r="A274" s="63">
        <v>381</v>
      </c>
      <c r="B274" s="64" t="s">
        <v>541</v>
      </c>
      <c r="C274" s="247" t="s">
        <v>542</v>
      </c>
      <c r="D274" s="60">
        <f t="shared" ref="D274:E274" si="62">SUM(D275:D277)</f>
        <v>49750.05</v>
      </c>
      <c r="E274" s="60">
        <f t="shared" si="62"/>
        <v>41284.33</v>
      </c>
      <c r="F274" s="45">
        <f t="shared" si="61"/>
        <v>82.983494488950257</v>
      </c>
    </row>
    <row r="275" spans="1:6" ht="12.75" customHeight="1" x14ac:dyDescent="0.2">
      <c r="A275" s="63">
        <v>3811</v>
      </c>
      <c r="B275" s="64" t="s">
        <v>543</v>
      </c>
      <c r="C275" s="247" t="s">
        <v>544</v>
      </c>
      <c r="D275" s="194">
        <v>49750.05</v>
      </c>
      <c r="E275" s="194">
        <v>41284.33</v>
      </c>
      <c r="F275" s="45">
        <f t="shared" si="61"/>
        <v>82.983494488950257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298003.32</v>
      </c>
      <c r="E299" s="60">
        <f>E152-E297+E298</f>
        <v>368796.1100000001</v>
      </c>
      <c r="F299" s="45">
        <f t="shared" si="68"/>
        <v>123.75570513778172</v>
      </c>
    </row>
    <row r="300" spans="1:6" ht="12.75" customHeight="1" x14ac:dyDescent="0.2">
      <c r="A300" s="63" t="s">
        <v>582</v>
      </c>
      <c r="B300" s="64" t="s">
        <v>593</v>
      </c>
      <c r="C300" s="247" t="s">
        <v>594</v>
      </c>
      <c r="D300" s="60">
        <f>IF(D6&gt;=D299,D6-D299,0)</f>
        <v>213285.27999999997</v>
      </c>
      <c r="E300" s="60">
        <f>IF(E6&gt;=E299,E6-E299,0)</f>
        <v>746086.89000000013</v>
      </c>
      <c r="F300" s="45">
        <f t="shared" si="68"/>
        <v>349.80702371959296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59997.1</v>
      </c>
      <c r="E302" s="194">
        <v>167268.76999999999</v>
      </c>
      <c r="F302" s="45">
        <f t="shared" si="68"/>
        <v>278.79475841332328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21898.6</v>
      </c>
      <c r="E304" s="194">
        <v>265778.02</v>
      </c>
      <c r="F304" s="45">
        <f t="shared" si="68"/>
        <v>1213.675851424292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106013.61</v>
      </c>
      <c r="E360" s="60">
        <f t="shared" si="86"/>
        <v>872817.24</v>
      </c>
      <c r="F360" s="45">
        <f t="shared" si="72"/>
        <v>823.30678108216478</v>
      </c>
    </row>
    <row r="361" spans="1:6" ht="12.75" customHeight="1" x14ac:dyDescent="0.2">
      <c r="A361" s="63">
        <v>41</v>
      </c>
      <c r="B361" s="64" t="s">
        <v>714</v>
      </c>
      <c r="C361" s="247" t="s">
        <v>715</v>
      </c>
      <c r="D361" s="60">
        <f t="shared" ref="D361:E361" si="87">D362+D366</f>
        <v>0</v>
      </c>
      <c r="E361" s="60">
        <f t="shared" si="87"/>
        <v>4000</v>
      </c>
      <c r="F361" s="45" t="str">
        <f t="shared" si="72"/>
        <v>-</v>
      </c>
    </row>
    <row r="362" spans="1:6" ht="12.75" customHeight="1" x14ac:dyDescent="0.2">
      <c r="A362" s="63">
        <v>411</v>
      </c>
      <c r="B362" s="64" t="s">
        <v>716</v>
      </c>
      <c r="C362" s="247" t="s">
        <v>717</v>
      </c>
      <c r="D362" s="60">
        <f t="shared" ref="D362:E362" si="88">SUM(D363:D365)</f>
        <v>0</v>
      </c>
      <c r="E362" s="60">
        <f t="shared" si="88"/>
        <v>4000</v>
      </c>
      <c r="F362" s="45" t="str">
        <f t="shared" si="72"/>
        <v>-</v>
      </c>
    </row>
    <row r="363" spans="1:6" ht="12.75" customHeight="1" x14ac:dyDescent="0.2">
      <c r="A363" s="63">
        <v>4111</v>
      </c>
      <c r="B363" s="64" t="s">
        <v>614</v>
      </c>
      <c r="C363" s="247" t="s">
        <v>718</v>
      </c>
      <c r="D363" s="194">
        <v>0</v>
      </c>
      <c r="E363" s="194">
        <v>4000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106013.61</v>
      </c>
      <c r="E373" s="60">
        <f t="shared" si="90"/>
        <v>868817.24</v>
      </c>
      <c r="F373" s="45">
        <f t="shared" si="72"/>
        <v>819.53368062836455</v>
      </c>
    </row>
    <row r="374" spans="1:6" ht="12.75" customHeight="1" x14ac:dyDescent="0.2">
      <c r="A374" s="63">
        <v>421</v>
      </c>
      <c r="B374" s="64" t="s">
        <v>732</v>
      </c>
      <c r="C374" s="247" t="s">
        <v>733</v>
      </c>
      <c r="D374" s="60">
        <f t="shared" ref="D374:E374" si="91">SUM(D375:D378)</f>
        <v>86662.37</v>
      </c>
      <c r="E374" s="60">
        <f t="shared" si="91"/>
        <v>815594.84</v>
      </c>
      <c r="F374" s="45">
        <f t="shared" si="72"/>
        <v>941.11762694696677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21701.46</v>
      </c>
      <c r="E376" s="194">
        <v>807131.71</v>
      </c>
      <c r="F376" s="45">
        <f t="shared" si="72"/>
        <v>3719.2507324391995</v>
      </c>
    </row>
    <row r="377" spans="1:6" ht="12.75" customHeight="1" x14ac:dyDescent="0.2">
      <c r="A377" s="63">
        <v>4213</v>
      </c>
      <c r="B377" s="64" t="s">
        <v>642</v>
      </c>
      <c r="C377" s="247" t="s">
        <v>736</v>
      </c>
      <c r="D377" s="194">
        <v>62535.91</v>
      </c>
      <c r="E377" s="194">
        <v>5593.13</v>
      </c>
      <c r="F377" s="45">
        <f t="shared" si="72"/>
        <v>8.9438692105064117</v>
      </c>
    </row>
    <row r="378" spans="1:6" ht="12.75" customHeight="1" x14ac:dyDescent="0.2">
      <c r="A378" s="63">
        <v>4214</v>
      </c>
      <c r="B378" s="64" t="s">
        <v>644</v>
      </c>
      <c r="C378" s="247" t="s">
        <v>737</v>
      </c>
      <c r="D378" s="194">
        <v>2425</v>
      </c>
      <c r="E378" s="194">
        <v>2870</v>
      </c>
      <c r="F378" s="45">
        <f t="shared" si="72"/>
        <v>118.35051546391753</v>
      </c>
    </row>
    <row r="379" spans="1:6" ht="12.75" customHeight="1" x14ac:dyDescent="0.2">
      <c r="A379" s="63">
        <v>422</v>
      </c>
      <c r="B379" s="64" t="s">
        <v>738</v>
      </c>
      <c r="C379" s="247" t="s">
        <v>739</v>
      </c>
      <c r="D379" s="60">
        <f t="shared" ref="D379:E379" si="92">SUM(D380:D387)</f>
        <v>10571.24</v>
      </c>
      <c r="E379" s="60">
        <f t="shared" si="92"/>
        <v>34472.400000000001</v>
      </c>
      <c r="F379" s="45">
        <f t="shared" si="72"/>
        <v>326.09608711939188</v>
      </c>
    </row>
    <row r="380" spans="1:6" ht="12.75" customHeight="1" x14ac:dyDescent="0.2">
      <c r="A380" s="63">
        <v>4221</v>
      </c>
      <c r="B380" s="64" t="s">
        <v>648</v>
      </c>
      <c r="C380" s="247" t="s">
        <v>740</v>
      </c>
      <c r="D380" s="194">
        <v>2537.4899999999998</v>
      </c>
      <c r="E380" s="194">
        <v>4678.3500000000004</v>
      </c>
      <c r="F380" s="45">
        <f t="shared" si="72"/>
        <v>184.36919948453001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1032.69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8033.75</v>
      </c>
      <c r="E386" s="194">
        <v>28761.360000000001</v>
      </c>
      <c r="F386" s="45">
        <f t="shared" si="72"/>
        <v>358.00665940563249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8780</v>
      </c>
      <c r="E401" s="60">
        <f t="shared" si="96"/>
        <v>18750</v>
      </c>
      <c r="F401" s="45">
        <f t="shared" si="72"/>
        <v>213.55353075170842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8780</v>
      </c>
      <c r="E404" s="194">
        <v>18750</v>
      </c>
      <c r="F404" s="45">
        <f t="shared" si="72"/>
        <v>213.55353075170842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106013.61</v>
      </c>
      <c r="E418" s="60">
        <f t="shared" si="102"/>
        <v>872817.24</v>
      </c>
      <c r="F418" s="45">
        <f t="shared" si="72"/>
        <v>823.30678108216478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511288.6</v>
      </c>
      <c r="E422" s="60">
        <f>E6+E308</f>
        <v>1114883.0000000002</v>
      </c>
      <c r="F422" s="45">
        <f t="shared" si="72"/>
        <v>218.05356113944265</v>
      </c>
    </row>
    <row r="423" spans="1:6" ht="12.75" customHeight="1" x14ac:dyDescent="0.2">
      <c r="A423" s="63" t="s">
        <v>582</v>
      </c>
      <c r="B423" s="64" t="s">
        <v>805</v>
      </c>
      <c r="C423" s="247" t="s">
        <v>806</v>
      </c>
      <c r="D423" s="60">
        <f t="shared" ref="D423:E423" si="103">D299+D360</f>
        <v>404016.93</v>
      </c>
      <c r="E423" s="60">
        <f t="shared" si="103"/>
        <v>1241613.3500000001</v>
      </c>
      <c r="F423" s="45">
        <f t="shared" si="72"/>
        <v>307.31715871411632</v>
      </c>
    </row>
    <row r="424" spans="1:6" ht="12.75" customHeight="1" x14ac:dyDescent="0.2">
      <c r="A424" s="63" t="s">
        <v>582</v>
      </c>
      <c r="B424" s="64" t="s">
        <v>807</v>
      </c>
      <c r="C424" s="247" t="s">
        <v>808</v>
      </c>
      <c r="D424" s="60">
        <f t="shared" ref="D424:E424" si="104">IF(D422&gt;=D423,D422-D423,0)</f>
        <v>107271.66999999998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126730.34999999986</v>
      </c>
      <c r="F425" s="45" t="str">
        <f t="shared" si="72"/>
        <v>-</v>
      </c>
    </row>
    <row r="426" spans="1:6" ht="12.75" customHeight="1" x14ac:dyDescent="0.2">
      <c r="A426" s="251" t="s">
        <v>811</v>
      </c>
      <c r="B426" s="183" t="s">
        <v>812</v>
      </c>
      <c r="C426" s="252" t="s">
        <v>813</v>
      </c>
      <c r="D426" s="60">
        <f t="shared" ref="D426:E426" si="106">IF(D302-D303+D419-D420&gt;=0,D302-D303+D419-D420,0)</f>
        <v>59997.1</v>
      </c>
      <c r="E426" s="60">
        <f t="shared" si="106"/>
        <v>167268.76999999999</v>
      </c>
      <c r="F426" s="45">
        <f t="shared" si="72"/>
        <v>278.79475841332328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21898.6</v>
      </c>
      <c r="E428" s="81">
        <f t="shared" si="108"/>
        <v>265778.02</v>
      </c>
      <c r="F428" s="61">
        <f t="shared" si="72"/>
        <v>1213.675851424292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511288.6</v>
      </c>
      <c r="E643" s="60">
        <f>E422+E430</f>
        <v>1114883.0000000002</v>
      </c>
      <c r="F643" s="45">
        <f t="shared" si="109"/>
        <v>218.05356113944265</v>
      </c>
    </row>
    <row r="644" spans="1:6" ht="12.75" customHeight="1" x14ac:dyDescent="0.2">
      <c r="A644" s="63" t="s">
        <v>582</v>
      </c>
      <c r="B644" s="64" t="s">
        <v>1238</v>
      </c>
      <c r="C644" s="247" t="s">
        <v>1239</v>
      </c>
      <c r="D644" s="60">
        <f>D423+D535</f>
        <v>404016.93</v>
      </c>
      <c r="E644" s="60">
        <f>E423+E535</f>
        <v>1241613.3500000001</v>
      </c>
      <c r="F644" s="45">
        <f t="shared" si="109"/>
        <v>307.31715871411632</v>
      </c>
    </row>
    <row r="645" spans="1:6" ht="12.75" customHeight="1" x14ac:dyDescent="0.2">
      <c r="A645" s="63" t="s">
        <v>582</v>
      </c>
      <c r="B645" s="64" t="s">
        <v>1240</v>
      </c>
      <c r="C645" s="247" t="s">
        <v>1241</v>
      </c>
      <c r="D645" s="60">
        <f t="shared" ref="D645:E645" si="163">IF(D643&gt;=D644,D643-D644,0)</f>
        <v>107271.66999999998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126730.34999999986</v>
      </c>
      <c r="F646" s="45" t="str">
        <f t="shared" si="109"/>
        <v>-</v>
      </c>
    </row>
    <row r="647" spans="1:6" ht="24" x14ac:dyDescent="0.2">
      <c r="A647" s="251" t="s">
        <v>1244</v>
      </c>
      <c r="B647" s="64" t="s">
        <v>1245</v>
      </c>
      <c r="C647" s="252" t="s">
        <v>1244</v>
      </c>
      <c r="D647" s="60">
        <f>IF(D426-D427+D641-D642&gt;=0,D426-D427+D641-D642,0)</f>
        <v>59997.1</v>
      </c>
      <c r="E647" s="60">
        <f>IF(E426-E427+E641-E642&gt;=0,E426-E427+E641-E642,0)</f>
        <v>167268.76999999999</v>
      </c>
      <c r="F647" s="45">
        <f t="shared" si="109"/>
        <v>278.79475841332328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167268.76999999999</v>
      </c>
      <c r="E649" s="60">
        <f t="shared" si="165"/>
        <v>40538.420000000129</v>
      </c>
      <c r="F649" s="45">
        <f t="shared" si="109"/>
        <v>24.235498353936681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78392.039999999994</v>
      </c>
      <c r="E653" s="194">
        <v>186465.54</v>
      </c>
      <c r="F653" s="45">
        <f t="shared" ref="F653:F740" si="167">IF(D653&lt;&gt;0,IF(E653/D653&gt;=100,"&gt;&gt;100",E653/D653*100),"-")</f>
        <v>237.86284934031571</v>
      </c>
    </row>
    <row r="654" spans="1:6" ht="12.75" customHeight="1" x14ac:dyDescent="0.2">
      <c r="A654" s="63" t="s">
        <v>1257</v>
      </c>
      <c r="B654" s="64" t="s">
        <v>1258</v>
      </c>
      <c r="C654" s="247" t="s">
        <v>1257</v>
      </c>
      <c r="D654" s="194">
        <v>532398.73</v>
      </c>
      <c r="E654" s="194">
        <v>1122031.03</v>
      </c>
      <c r="F654" s="45">
        <f t="shared" si="167"/>
        <v>210.75013270598899</v>
      </c>
    </row>
    <row r="655" spans="1:6" ht="12.75" customHeight="1" x14ac:dyDescent="0.2">
      <c r="A655" s="63" t="s">
        <v>1259</v>
      </c>
      <c r="B655" s="64" t="s">
        <v>1260</v>
      </c>
      <c r="C655" s="247" t="s">
        <v>1259</v>
      </c>
      <c r="D655" s="194">
        <v>424325.23</v>
      </c>
      <c r="E655" s="194">
        <v>1097001.49</v>
      </c>
      <c r="F655" s="45">
        <f t="shared" si="167"/>
        <v>258.52846176504755</v>
      </c>
    </row>
    <row r="656" spans="1:6" ht="24" x14ac:dyDescent="0.2">
      <c r="A656" s="63">
        <v>11</v>
      </c>
      <c r="B656" s="64" t="s">
        <v>1261</v>
      </c>
      <c r="C656" s="247" t="s">
        <v>1262</v>
      </c>
      <c r="D656" s="60">
        <f t="shared" ref="D656:E656" si="168">+D653+D654-D655</f>
        <v>186465.54000000004</v>
      </c>
      <c r="E656" s="60">
        <f t="shared" si="168"/>
        <v>211495.08000000007</v>
      </c>
      <c r="F656" s="45">
        <f t="shared" si="167"/>
        <v>113.42314510230686</v>
      </c>
    </row>
    <row r="657" spans="1:6" ht="24" x14ac:dyDescent="0.2">
      <c r="A657" s="63" t="s">
        <v>582</v>
      </c>
      <c r="B657" s="64" t="s">
        <v>1263</v>
      </c>
      <c r="C657" s="247" t="s">
        <v>1264</v>
      </c>
      <c r="D657" s="253">
        <v>1</v>
      </c>
      <c r="E657" s="253">
        <v>2</v>
      </c>
      <c r="F657" s="45">
        <f t="shared" si="167"/>
        <v>200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v>
      </c>
      <c r="E659" s="253">
        <v>2</v>
      </c>
      <c r="F659" s="45">
        <f t="shared" si="167"/>
        <v>200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828</v>
      </c>
      <c r="F662" s="71" t="str">
        <f t="shared" si="167"/>
        <v>-</v>
      </c>
    </row>
    <row r="663" spans="1:6" ht="12.75" customHeight="1" x14ac:dyDescent="0.2">
      <c r="A663" s="70">
        <v>61316</v>
      </c>
      <c r="B663" s="65" t="s">
        <v>1276</v>
      </c>
      <c r="C663" s="277" t="s">
        <v>1277</v>
      </c>
      <c r="D663" s="192"/>
      <c r="E663" s="192">
        <v>385.44</v>
      </c>
      <c r="F663" s="71" t="str">
        <f t="shared" si="167"/>
        <v>-</v>
      </c>
    </row>
    <row r="664" spans="1:6" ht="12.75" customHeight="1" x14ac:dyDescent="0.2">
      <c r="A664" s="70" t="s">
        <v>1278</v>
      </c>
      <c r="B664" s="65" t="s">
        <v>1279</v>
      </c>
      <c r="C664" s="277" t="s">
        <v>1278</v>
      </c>
      <c r="D664" s="192"/>
      <c r="E664" s="192">
        <v>9513.27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127994.47</v>
      </c>
      <c r="E669" s="194"/>
      <c r="F669" s="45">
        <f t="shared" si="167"/>
        <v>0</v>
      </c>
    </row>
    <row r="670" spans="1:6" ht="12.75" customHeight="1" x14ac:dyDescent="0.2">
      <c r="A670" s="63">
        <v>63312</v>
      </c>
      <c r="B670" s="64" t="s">
        <v>1290</v>
      </c>
      <c r="C670" s="247" t="s">
        <v>1291</v>
      </c>
      <c r="D670" s="194">
        <v>9226.6</v>
      </c>
      <c r="E670" s="194">
        <v>24574.65</v>
      </c>
      <c r="F670" s="45">
        <f t="shared" si="167"/>
        <v>266.3456744629658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40000</v>
      </c>
      <c r="E673" s="194">
        <v>160456.97</v>
      </c>
      <c r="F673" s="45">
        <f t="shared" si="167"/>
        <v>401.142425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379467.57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3974.97</v>
      </c>
      <c r="F711" s="71" t="str">
        <f t="shared" si="167"/>
        <v>-</v>
      </c>
    </row>
    <row r="712" spans="1:6" ht="12.75" customHeight="1" x14ac:dyDescent="0.2">
      <c r="A712" s="70" t="s">
        <v>1359</v>
      </c>
      <c r="B712" s="65" t="s">
        <v>1360</v>
      </c>
      <c r="C712" s="277" t="s">
        <v>1359</v>
      </c>
      <c r="D712" s="192"/>
      <c r="E712" s="192">
        <v>2.14</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821.05</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285</v>
      </c>
      <c r="E736" s="194"/>
      <c r="F736" s="45">
        <f t="shared" si="167"/>
        <v>0</v>
      </c>
    </row>
    <row r="737" spans="1:6" ht="12.75" customHeight="1" x14ac:dyDescent="0.2">
      <c r="A737" s="63" t="s">
        <v>1404</v>
      </c>
      <c r="B737" s="64" t="s">
        <v>1405</v>
      </c>
      <c r="C737" s="247" t="s">
        <v>1404</v>
      </c>
      <c r="D737" s="194">
        <v>0</v>
      </c>
      <c r="E737" s="194">
        <v>261.81</v>
      </c>
      <c r="F737" s="45" t="str">
        <f t="shared" si="167"/>
        <v>-</v>
      </c>
    </row>
    <row r="738" spans="1:6" ht="12.75" customHeight="1" x14ac:dyDescent="0.2">
      <c r="A738" s="63" t="s">
        <v>1406</v>
      </c>
      <c r="B738" s="64" t="s">
        <v>1407</v>
      </c>
      <c r="C738" s="247" t="s">
        <v>1406</v>
      </c>
      <c r="D738" s="194">
        <v>6343.63</v>
      </c>
      <c r="E738" s="194">
        <v>6722.78</v>
      </c>
      <c r="F738" s="45">
        <f t="shared" si="167"/>
        <v>105.97686182832227</v>
      </c>
    </row>
    <row r="739" spans="1:6" ht="12.75" customHeight="1" x14ac:dyDescent="0.2">
      <c r="A739" s="70" t="s">
        <v>1408</v>
      </c>
      <c r="B739" s="65" t="s">
        <v>1409</v>
      </c>
      <c r="C739" s="278" t="s">
        <v>1408</v>
      </c>
      <c r="D739" s="192">
        <v>60</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14991.38</v>
      </c>
      <c r="E741" s="192">
        <v>26009.52</v>
      </c>
      <c r="F741" s="71">
        <f t="shared" ref="F741:F1006" si="169">IF(D741&lt;&gt;0,IF(E741/D741&gt;=100,"&gt;&gt;100",E741/D741*100),"-")</f>
        <v>173.49650265686017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48</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2778.92</v>
      </c>
      <c r="E781" s="192">
        <v>4342.08</v>
      </c>
      <c r="F781" s="71">
        <f t="shared" si="169"/>
        <v>156.25062974105049</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15056.5</v>
      </c>
      <c r="E843" s="194">
        <v>19257.5</v>
      </c>
      <c r="F843" s="45">
        <f t="shared" si="169"/>
        <v>127.90157075017434</v>
      </c>
    </row>
    <row r="844" spans="1:6" ht="12.75" customHeight="1" x14ac:dyDescent="0.2">
      <c r="A844" s="63" t="s">
        <v>1617</v>
      </c>
      <c r="B844" s="64" t="s">
        <v>1618</v>
      </c>
      <c r="C844" s="247" t="s">
        <v>1617</v>
      </c>
      <c r="D844" s="194">
        <v>5123.22</v>
      </c>
      <c r="E844" s="194">
        <v>3279.73</v>
      </c>
      <c r="F844" s="45">
        <f t="shared" si="169"/>
        <v>64.016965892544135</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11610</v>
      </c>
      <c r="E846" s="194">
        <v>14050</v>
      </c>
      <c r="F846" s="45">
        <f t="shared" si="169"/>
        <v>121.01636520241172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4778.04</v>
      </c>
      <c r="E848" s="194">
        <v>4379.87</v>
      </c>
      <c r="F848" s="45">
        <f t="shared" si="169"/>
        <v>91.666666666666657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14770</v>
      </c>
      <c r="E851" s="194">
        <v>16871.25</v>
      </c>
      <c r="F851" s="45">
        <f t="shared" si="169"/>
        <v>114.22647257955315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3366.6</v>
      </c>
      <c r="E855" s="194">
        <v>3612.35</v>
      </c>
      <c r="F855" s="45">
        <f t="shared" si="169"/>
        <v>107.29964949800986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3"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2637413.91</v>
      </c>
      <c r="E6" s="180">
        <f t="shared" si="0"/>
        <v>3580798.69</v>
      </c>
      <c r="F6" s="181">
        <f t="shared" ref="F6:F298" si="1">IF(D6&gt;0,IF(E6/D6&gt;=100,"&gt;&gt;100",E6/D6*100),"-")</f>
        <v>135.76931085496548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2066644.96</v>
      </c>
      <c r="E7" s="79">
        <f t="shared" si="2"/>
        <v>2741121.09</v>
      </c>
      <c r="F7" s="71">
        <f t="shared" si="1"/>
        <v>132.63628456045979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210066.64</v>
      </c>
      <c r="E8" s="79">
        <f>E9+E10-E11</f>
        <v>238090.58000000002</v>
      </c>
      <c r="F8" s="71">
        <f t="shared" si="1"/>
        <v>113.34049994801649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189101.17</v>
      </c>
      <c r="E9" s="192">
        <v>193101.17</v>
      </c>
      <c r="F9" s="71">
        <f t="shared" si="1"/>
        <v>102.11526983148755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100514.58</v>
      </c>
      <c r="E10" s="192">
        <v>132514.57999999999</v>
      </c>
      <c r="F10" s="71">
        <f t="shared" si="1"/>
        <v>131.83617739834358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79549.11</v>
      </c>
      <c r="E11" s="192">
        <v>87525.17</v>
      </c>
      <c r="F11" s="71">
        <f t="shared" si="1"/>
        <v>110.02658609254081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1856578.3199999998</v>
      </c>
      <c r="E12" s="79">
        <f t="shared" si="3"/>
        <v>1806664.6099999999</v>
      </c>
      <c r="F12" s="71">
        <f t="shared" si="1"/>
        <v>97.311521444460254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1831441.3099999998</v>
      </c>
      <c r="E13" s="79">
        <f t="shared" si="4"/>
        <v>1759305.0599999998</v>
      </c>
      <c r="F13" s="71">
        <f t="shared" si="1"/>
        <v>96.061230594389073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35721.839999999997</v>
      </c>
      <c r="E14" s="192">
        <v>35721.839999999997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682457.73</v>
      </c>
      <c r="E15" s="192">
        <v>663500.66</v>
      </c>
      <c r="F15" s="71">
        <f t="shared" si="1"/>
        <v>97.222235287744496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1823508.46</v>
      </c>
      <c r="E16" s="192">
        <v>1829101.59</v>
      </c>
      <c r="F16" s="71">
        <f t="shared" si="1"/>
        <v>100.30672355641279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684894.73</v>
      </c>
      <c r="E17" s="192">
        <v>753139.33</v>
      </c>
      <c r="F17" s="71">
        <f t="shared" si="1"/>
        <v>109.96424662225097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1395141.45</v>
      </c>
      <c r="E18" s="192">
        <v>1522158.36</v>
      </c>
      <c r="F18" s="71">
        <f t="shared" si="1"/>
        <v>109.1042316891954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24871.699999999997</v>
      </c>
      <c r="E19" s="79">
        <f t="shared" si="5"/>
        <v>47094.240000000005</v>
      </c>
      <c r="F19" s="71">
        <f t="shared" si="1"/>
        <v>189.34869751565034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13930.81</v>
      </c>
      <c r="E20" s="192">
        <v>18609.16</v>
      </c>
      <c r="F20" s="71">
        <f t="shared" si="1"/>
        <v>133.58275649441777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16766.14</v>
      </c>
      <c r="E21" s="192">
        <v>17798.830000000002</v>
      </c>
      <c r="F21" s="71">
        <f t="shared" si="1"/>
        <v>106.15937836615943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1271.82</v>
      </c>
      <c r="E25" s="192">
        <v>1271.82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82692.850000000006</v>
      </c>
      <c r="E26" s="192">
        <v>110971.23</v>
      </c>
      <c r="F26" s="71">
        <f t="shared" si="1"/>
        <v>134.19688642972153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89789.92</v>
      </c>
      <c r="E28" s="192">
        <v>101556.8</v>
      </c>
      <c r="F28" s="71">
        <f t="shared" si="1"/>
        <v>113.10490086192304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265.31</v>
      </c>
      <c r="E45" s="79">
        <f t="shared" si="9"/>
        <v>265.31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265.31</v>
      </c>
      <c r="E47" s="192">
        <v>265.31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12444.26</v>
      </c>
      <c r="E54" s="192">
        <v>13412.45</v>
      </c>
      <c r="F54" s="71">
        <f t="shared" si="1"/>
        <v>107.78021352816481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12444.26</v>
      </c>
      <c r="E55" s="192">
        <v>13412.45</v>
      </c>
      <c r="F55" s="71">
        <f t="shared" si="1"/>
        <v>107.78021352816481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696365.9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696365.9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570768.95000000007</v>
      </c>
      <c r="E69" s="79">
        <f>E70+E82+E88+E119+E135+E147+E165+E171</f>
        <v>839677.6</v>
      </c>
      <c r="F69" s="71">
        <f t="shared" si="1"/>
        <v>147.11339851265558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186465.54</v>
      </c>
      <c r="E70" s="79">
        <f t="shared" si="12"/>
        <v>211495.08</v>
      </c>
      <c r="F70" s="71">
        <f t="shared" si="1"/>
        <v>113.42314510230682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186465.54</v>
      </c>
      <c r="E71" s="79">
        <f t="shared" si="13"/>
        <v>211495.08</v>
      </c>
      <c r="F71" s="71">
        <f t="shared" si="1"/>
        <v>113.42314510230682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186465.54</v>
      </c>
      <c r="E73" s="192">
        <v>211495.08</v>
      </c>
      <c r="F73" s="71">
        <f t="shared" si="1"/>
        <v>113.42314510230682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362404.5</v>
      </c>
      <c r="E135" s="79">
        <f t="shared" si="21"/>
        <v>362404.5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362404.5</v>
      </c>
      <c r="E136" s="79">
        <f t="shared" si="22"/>
        <v>362404.5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362404.5</v>
      </c>
      <c r="E140" s="192">
        <v>362404.5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21898.91</v>
      </c>
      <c r="E147" s="79">
        <f t="shared" si="24"/>
        <v>265778.02</v>
      </c>
      <c r="F147" s="71">
        <f t="shared" si="1"/>
        <v>1213.6586706826963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580.21</v>
      </c>
      <c r="E148" s="192">
        <v>1764.69</v>
      </c>
      <c r="F148" s="71">
        <f t="shared" si="1"/>
        <v>304.14677444373586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7508.4</v>
      </c>
      <c r="E150" s="79">
        <f t="shared" si="25"/>
        <v>226132.58</v>
      </c>
      <c r="F150" s="71">
        <f t="shared" si="1"/>
        <v>3011.727931383517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7508.4</v>
      </c>
      <c r="E153" s="192">
        <v>164608.15</v>
      </c>
      <c r="F153" s="71">
        <f t="shared" si="1"/>
        <v>2192.3199350061263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61524.43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911.16</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12735.34</v>
      </c>
      <c r="E160" s="192">
        <v>37880.75</v>
      </c>
      <c r="F160" s="71">
        <f t="shared" si="1"/>
        <v>297.44592606086684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163.80000000000001</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2637413.91</v>
      </c>
      <c r="E176" s="79">
        <f>E177+E251</f>
        <v>3580798.6899999995</v>
      </c>
      <c r="F176" s="71">
        <f t="shared" si="1"/>
        <v>135.76931085496545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19197.100000000002</v>
      </c>
      <c r="E177" s="79">
        <f>E178+E197+E203+E219+E247+E248</f>
        <v>170956.99</v>
      </c>
      <c r="F177" s="71">
        <f t="shared" si="1"/>
        <v>890.53549754910875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17876.510000000002</v>
      </c>
      <c r="E178" s="79">
        <f>SUM(E179:E181)+E185+E186+SUM(E194:E196)</f>
        <v>10780.060000000001</v>
      </c>
      <c r="F178" s="71">
        <f t="shared" si="1"/>
        <v>60.302933850063582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5545.58</v>
      </c>
      <c r="E180" s="192">
        <v>6276.81</v>
      </c>
      <c r="F180" s="71">
        <f t="shared" si="1"/>
        <v>113.18581645202126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163.41</v>
      </c>
      <c r="E181" s="79">
        <f t="shared" si="28"/>
        <v>179.93</v>
      </c>
      <c r="F181" s="71">
        <f t="shared" si="1"/>
        <v>110.10954041980297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163.41</v>
      </c>
      <c r="E184" s="192">
        <v>179.93</v>
      </c>
      <c r="F184" s="71">
        <f t="shared" si="1"/>
        <v>110.10954041980297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157.72999999999999</v>
      </c>
      <c r="E185" s="192">
        <v>365</v>
      </c>
      <c r="F185" s="71">
        <f t="shared" si="1"/>
        <v>231.40810245355991</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3501.5</v>
      </c>
      <c r="E186" s="79">
        <f>SUM(E187:E193)</f>
        <v>3215.4</v>
      </c>
      <c r="F186" s="71">
        <f>IF(D186&gt;0,IF(E186/D186&gt;=100,"&gt;&gt;100",E186/D186*100),"-")</f>
        <v>91.829216050264179</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3501.5</v>
      </c>
      <c r="E192" s="192">
        <v>3215.4</v>
      </c>
      <c r="F192" s="71">
        <f t="shared" si="29"/>
        <v>91.829216050264179</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1556.33</v>
      </c>
      <c r="E194" s="192">
        <v>151.99</v>
      </c>
      <c r="F194" s="71">
        <f t="shared" si="1"/>
        <v>9.7659236794253168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6951.96</v>
      </c>
      <c r="E196" s="192">
        <v>590.92999999999995</v>
      </c>
      <c r="F196" s="71">
        <f t="shared" si="1"/>
        <v>8.5001927513967281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1320.59</v>
      </c>
      <c r="E197" s="79">
        <f>SUM(E198:E202)</f>
        <v>160176.93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1320.59</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160176.93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2618216.81</v>
      </c>
      <c r="E251" s="79">
        <f>+E252+E255-E264+E274+E291</f>
        <v>3409841.6999999997</v>
      </c>
      <c r="F251" s="71">
        <f t="shared" si="1"/>
        <v>130.23526878967672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2429049.44</v>
      </c>
      <c r="E252" s="79">
        <f>E253-E254</f>
        <v>3103525.57</v>
      </c>
      <c r="F252" s="71">
        <f t="shared" si="1"/>
        <v>127.76708118382307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2429049.44</v>
      </c>
      <c r="E253" s="192">
        <v>3103525.57</v>
      </c>
      <c r="F253" s="71">
        <f t="shared" si="1"/>
        <v>127.76708118382307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167268.77000000025</v>
      </c>
      <c r="E255" s="79">
        <f>E256-E260</f>
        <v>40538.419999999925</v>
      </c>
      <c r="F255" s="71">
        <f t="shared" si="1"/>
        <v>24.235498353936521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1463659.58</v>
      </c>
      <c r="E256" s="79">
        <f>SUM(E257:E259)</f>
        <v>1669821.93</v>
      </c>
      <c r="F256" s="71">
        <f t="shared" si="1"/>
        <v>114.08540297327878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1463659.58</v>
      </c>
      <c r="E257" s="192">
        <v>1669821.93</v>
      </c>
      <c r="F257" s="71">
        <f t="shared" si="1"/>
        <v>114.08540297327878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1296390.8099999998</v>
      </c>
      <c r="E260" s="79">
        <f>SUM(E261:E263)</f>
        <v>1629283.51</v>
      </c>
      <c r="F260" s="71">
        <f t="shared" si="1"/>
        <v>125.67842177159527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1270575.1399999999</v>
      </c>
      <c r="E262" s="192">
        <v>1603467.84</v>
      </c>
      <c r="F262" s="71">
        <f t="shared" si="1"/>
        <v>126.20015845737389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25815.67</v>
      </c>
      <c r="E263" s="192">
        <v>25815.67</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0.31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0.31</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21898.6</v>
      </c>
      <c r="E274" s="79">
        <f>SUM(E275:E277)+SUM(E286:E290)</f>
        <v>265778.01999999996</v>
      </c>
      <c r="F274" s="71">
        <f t="shared" si="1"/>
        <v>1213.675851424292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580.21</v>
      </c>
      <c r="E275" s="192">
        <v>1764.69</v>
      </c>
      <c r="F275" s="71">
        <f t="shared" ref="F275:F290" si="39">IF(D275&gt;0,IF(E275/D275&gt;=100,"&gt;&gt;100",E275/D275*100),"-")</f>
        <v>304.14677444373586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7508.4</v>
      </c>
      <c r="E277" s="79">
        <f>SUM(E278:E285)</f>
        <v>256065.03999999998</v>
      </c>
      <c r="F277" s="71">
        <f t="shared" si="39"/>
        <v>3410.380906717809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7508.4</v>
      </c>
      <c r="E280" s="192">
        <v>194540.61</v>
      </c>
      <c r="F280" s="71">
        <f t="shared" si="39"/>
        <v>2590.9729103404184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61524.43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911.16</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12898.83</v>
      </c>
      <c r="E287" s="192">
        <v>7948.29</v>
      </c>
      <c r="F287" s="71">
        <f t="shared" si="39"/>
        <v>61.620239975253568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360720.34</v>
      </c>
      <c r="E297" s="79">
        <f t="shared" si="42"/>
        <v>680280.88</v>
      </c>
      <c r="F297" s="71">
        <f t="shared" si="1"/>
        <v>188.5895538909727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360720.34</v>
      </c>
      <c r="E298" s="193">
        <v>680280.88</v>
      </c>
      <c r="F298" s="75">
        <f t="shared" si="1"/>
        <v>188.5895538909727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21898.91</v>
      </c>
      <c r="E302" s="192">
        <v>71237.41</v>
      </c>
      <c r="F302" s="71">
        <f t="shared" si="43"/>
        <v>325.30116795767464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194540.61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1451.96</v>
      </c>
      <c r="E336" s="192">
        <v>819.84</v>
      </c>
      <c r="F336" s="71">
        <f t="shared" si="43"/>
        <v>56.464365409515416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16424.55</v>
      </c>
      <c r="E337" s="192">
        <v>9960.2199999999993</v>
      </c>
      <c r="F337" s="71">
        <f t="shared" si="43"/>
        <v>60.64227026006801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1320.59</v>
      </c>
      <c r="E338" s="192">
        <v>116957.12</v>
      </c>
      <c r="F338" s="71">
        <f t="shared" si="43"/>
        <v>8856.429323257029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43219.81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270995.08</v>
      </c>
      <c r="E389" s="192">
        <v>316358.94</v>
      </c>
      <c r="F389" s="71">
        <f t="shared" si="44"/>
        <v>116.73973564390909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89725.26</v>
      </c>
      <c r="E391" s="288">
        <v>197354.47</v>
      </c>
      <c r="F391" s="263">
        <f t="shared" si="44"/>
        <v>219.95419127233515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166567.47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6"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41093.39</v>
      </c>
      <c r="E5" s="58">
        <f t="shared" si="0"/>
        <v>193462.83</v>
      </c>
      <c r="F5" s="59">
        <f t="shared" ref="F5:F141" si="1">IF(D5&gt;0,IF(E5/D5&gt;=100,"&gt;&gt;100",E5/D5*100),"-")</f>
        <v>470.78819732321915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18912.04</v>
      </c>
      <c r="E6" s="60">
        <f t="shared" si="2"/>
        <v>139217.00999999998</v>
      </c>
      <c r="F6" s="45">
        <f t="shared" si="1"/>
        <v>736.12899507403733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17675.400000000001</v>
      </c>
      <c r="E7" s="194">
        <v>137828.60999999999</v>
      </c>
      <c r="F7" s="45">
        <f t="shared" si="1"/>
        <v>779.77646899080059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1236.6400000000001</v>
      </c>
      <c r="E8" s="194">
        <v>1388.4</v>
      </c>
      <c r="F8" s="45">
        <f t="shared" si="1"/>
        <v>112.27196273774098</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22181.35</v>
      </c>
      <c r="E13" s="60">
        <f t="shared" si="4"/>
        <v>54245.82</v>
      </c>
      <c r="F13" s="45">
        <f t="shared" si="1"/>
        <v>244.55598960387897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22181.35</v>
      </c>
      <c r="E14" s="194">
        <v>54245.82</v>
      </c>
      <c r="F14" s="45">
        <f t="shared" si="1"/>
        <v>244.55598960387897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22145.27</v>
      </c>
      <c r="E28" s="60">
        <f t="shared" si="6"/>
        <v>24390.83</v>
      </c>
      <c r="F28" s="45">
        <f t="shared" si="1"/>
        <v>110.14013376219845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22145.27</v>
      </c>
      <c r="E30" s="194">
        <v>24390.83</v>
      </c>
      <c r="F30" s="45">
        <f t="shared" si="1"/>
        <v>110.14013376219845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38492.25</v>
      </c>
      <c r="E35" s="60">
        <f t="shared" si="7"/>
        <v>54621.19</v>
      </c>
      <c r="F35" s="45">
        <f t="shared" si="1"/>
        <v>141.90178542433867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38492.25</v>
      </c>
      <c r="E43" s="60">
        <f t="shared" si="10"/>
        <v>54621.19</v>
      </c>
      <c r="F43" s="45">
        <f t="shared" si="1"/>
        <v>141.90178542433867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38492.25</v>
      </c>
      <c r="E48" s="194">
        <v>54621.19</v>
      </c>
      <c r="F48" s="45">
        <f t="shared" si="1"/>
        <v>141.90178542433867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172619.57</v>
      </c>
      <c r="E82" s="60">
        <f t="shared" si="16"/>
        <v>835608.1</v>
      </c>
      <c r="F82" s="45">
        <f t="shared" si="1"/>
        <v>484.07495164076704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172619.57</v>
      </c>
      <c r="E84" s="194">
        <v>835608.1</v>
      </c>
      <c r="F84" s="45">
        <f t="shared" si="1"/>
        <v>484.07495164076704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29703</v>
      </c>
      <c r="E107" s="60">
        <f t="shared" si="21"/>
        <v>25000</v>
      </c>
      <c r="F107" s="45">
        <f t="shared" si="1"/>
        <v>84.166582500084161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14803</v>
      </c>
      <c r="E108" s="194">
        <v>13750</v>
      </c>
      <c r="F108" s="45">
        <f t="shared" si="1"/>
        <v>92.886577045193548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13400</v>
      </c>
      <c r="E109" s="194">
        <v>11250</v>
      </c>
      <c r="F109" s="45">
        <f t="shared" si="1"/>
        <v>83.955223880597018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1500</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67240.73000000001</v>
      </c>
      <c r="E114" s="60">
        <f t="shared" si="22"/>
        <v>75835.23000000001</v>
      </c>
      <c r="F114" s="45">
        <f t="shared" si="1"/>
        <v>112.78168752778264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55630.73</v>
      </c>
      <c r="E115" s="60">
        <f t="shared" si="23"/>
        <v>75030.23000000001</v>
      </c>
      <c r="F115" s="45">
        <f t="shared" si="1"/>
        <v>134.87191341907612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40290.730000000003</v>
      </c>
      <c r="E116" s="194">
        <v>58158.98</v>
      </c>
      <c r="F116" s="45">
        <f t="shared" si="1"/>
        <v>144.34829053730226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15340</v>
      </c>
      <c r="E117" s="194">
        <v>16871.25</v>
      </c>
      <c r="F117" s="45">
        <f t="shared" si="1"/>
        <v>109.98207301173404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11610</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11610</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805</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32722.720000000001</v>
      </c>
      <c r="E129" s="60">
        <f t="shared" si="26"/>
        <v>32695.17</v>
      </c>
      <c r="F129" s="45">
        <f t="shared" si="1"/>
        <v>99.915807732364541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7241.99</v>
      </c>
      <c r="E135" s="194">
        <v>7011.64</v>
      </c>
      <c r="F135" s="45">
        <f t="shared" si="1"/>
        <v>96.819244434195582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25480.73</v>
      </c>
      <c r="E140" s="194">
        <v>25683.53</v>
      </c>
      <c r="F140" s="45">
        <f t="shared" si="1"/>
        <v>100.79589556500149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404016.92999999993</v>
      </c>
      <c r="E141" s="81">
        <f t="shared" si="28"/>
        <v>1241613.3499999999</v>
      </c>
      <c r="F141" s="61">
        <f t="shared" si="1"/>
        <v>307.31715871411626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150383.25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150383.25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150383.25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150383.25</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2" sqref="D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19197.099999999999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1109078.99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238761.75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51289.27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111663.05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1310.28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4083.23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40118.75</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26150.25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239.08</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3907.84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868817.24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1500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957319.1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240351.55999999997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51289.27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110970.18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1293.76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3830.96</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40404.85</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27554.59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239.08</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4768.87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709967.54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7000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170956.99000000011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117776.95999999999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819.83999999999992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228.91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228.91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590.92999999999995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590.92999999999995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116957.12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116957.12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53180.03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9960.2199999999993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43219.81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32867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Dekanovec</cp:lastModifiedBy>
  <cp:lastPrinted>2026-02-16T11:36:32Z</cp:lastPrinted>
  <dcterms:created xsi:type="dcterms:W3CDTF">2022-04-01T05:14:30Z</dcterms:created>
  <dcterms:modified xsi:type="dcterms:W3CDTF">2026-02-16T11:36:35Z</dcterms:modified>
</cp:coreProperties>
</file>